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hidePivotFieldList="1"/>
  <mc:AlternateContent xmlns:mc="http://schemas.openxmlformats.org/markup-compatibility/2006">
    <mc:Choice Requires="x15">
      <x15ac:absPath xmlns:x15ac="http://schemas.microsoft.com/office/spreadsheetml/2010/11/ac" url="https://altynalmaskz-my.sharepoint.com/personal/timur_mursalimov_altynalmas_kz/Documents/Документы/2. ESG/12. ESG Rating/S&amp;P Global 2025/"/>
    </mc:Choice>
  </mc:AlternateContent>
  <xr:revisionPtr revIDLastSave="540" documentId="8_{D799C014-B8E2-4D30-8E20-FCD2E638BAD5}" xr6:coauthVersionLast="47" xr6:coauthVersionMax="47" xr10:uidLastSave="{50E10930-59F6-4E1B-AAC0-8756607CCAEE}"/>
  <bookViews>
    <workbookView xWindow="-120" yWindow="-16320" windowWidth="29040" windowHeight="15720" tabRatio="873" xr2:uid="{00000000-000D-0000-FFFF-FFFF00000000}"/>
  </bookViews>
  <sheets>
    <sheet name="About Databook" sheetId="12" r:id="rId1"/>
    <sheet name="Toggle" sheetId="56" state="hidden" r:id="rId2"/>
    <sheet name="External Assurance" sheetId="81" r:id="rId3"/>
    <sheet name="Environment" sheetId="57" r:id="rId4"/>
    <sheet name="Climate change and energy" sheetId="17" r:id="rId5"/>
    <sheet name="Safety" sheetId="13" r:id="rId6"/>
    <sheet name="Our people" sheetId="14" r:id="rId7"/>
    <sheet name="Socioeconomic development" sheetId="15" r:id="rId8"/>
    <sheet name="Communities" sheetId="18" r:id="rId9"/>
    <sheet name="Corporate governance and ethics" sheetId="19" r:id="rId10"/>
    <sheet name="Data across projects" sheetId="24" r:id="rId11"/>
    <sheet name="GRI" sheetId="25" r:id="rId12"/>
    <sheet name="SASB" sheetId="63" r:id="rId13"/>
    <sheet name="Reporting perimeter" sheetId="54" r:id="rId14"/>
    <sheet name="Material topics" sheetId="80" r:id="rId15"/>
  </sheets>
  <externalReferences>
    <externalReference r:id="rId16"/>
    <externalReference r:id="rId17"/>
    <externalReference r:id="rId18"/>
    <externalReference r:id="rId19"/>
  </externalReferences>
  <definedNames>
    <definedName name="_xlnm._FilterDatabase" localSheetId="11" hidden="1">GRI!$B$4:$E$4</definedName>
    <definedName name="_xlnm._FilterDatabase" localSheetId="7" hidden="1">'Socioeconomic development'!#REF!</definedName>
    <definedName name="Density_AI92" localSheetId="2">'[1]Emission factors'!$C$20</definedName>
    <definedName name="Density_AI92">'[2]Emission factors'!$C$20</definedName>
    <definedName name="Density_DT_Leto" localSheetId="2">'[1]Emission factors'!$C$18</definedName>
    <definedName name="Density_DT_Leto">'[2]Emission factors'!$C$18</definedName>
    <definedName name="Density_DT_Winter" localSheetId="2">'[1]Emission factors'!$C$19</definedName>
    <definedName name="Density_DT_Winter">'[2]Emission factors'!$C$19</definedName>
    <definedName name="_xlnm.Print_Titles" localSheetId="2" hidden="1">#REF!,#REF!</definedName>
    <definedName name="_xlnm.Print_Titles" hidden="1">#REF!,#REF!</definedName>
    <definedName name="Scope_2_GJ_MW" localSheetId="2">'[3]Emission factors'!$C$61</definedName>
    <definedName name="Scope_2_GJ_MW">'[4]Emission factors'!$C$61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81" l="1"/>
  <c r="A17" i="12"/>
  <c r="E28" i="63"/>
  <c r="E29" i="63"/>
  <c r="E61" i="63"/>
  <c r="E58" i="63"/>
  <c r="E57" i="63"/>
  <c r="E56" i="63"/>
  <c r="E55" i="63"/>
  <c r="E54" i="63"/>
  <c r="E53" i="63"/>
  <c r="E49" i="63"/>
  <c r="E48" i="63"/>
  <c r="E47" i="63"/>
  <c r="E46" i="63"/>
  <c r="E45" i="63"/>
  <c r="E41" i="63"/>
  <c r="E38" i="63"/>
  <c r="E35" i="63"/>
  <c r="E31" i="63"/>
  <c r="E30" i="63"/>
  <c r="E23" i="63"/>
  <c r="E22" i="63"/>
  <c r="E19" i="63"/>
  <c r="E16" i="63"/>
  <c r="E8" i="63"/>
  <c r="E7" i="63"/>
  <c r="E6" i="63"/>
  <c r="E5" i="63"/>
  <c r="E112" i="25"/>
  <c r="E107" i="25"/>
  <c r="E105" i="25"/>
  <c r="E87" i="25"/>
  <c r="E83" i="25"/>
  <c r="E81" i="25"/>
  <c r="E76" i="25"/>
  <c r="E74" i="25"/>
  <c r="E68" i="25"/>
  <c r="E66" i="25"/>
  <c r="E64" i="25"/>
  <c r="B105" i="57"/>
  <c r="C46" i="25"/>
  <c r="D46" i="25"/>
  <c r="E46" i="25"/>
  <c r="C39" i="12"/>
  <c r="C21" i="80"/>
  <c r="C20" i="80"/>
  <c r="C19" i="80"/>
  <c r="C18" i="80"/>
  <c r="C17" i="80"/>
  <c r="B16" i="80"/>
  <c r="C15" i="80"/>
  <c r="C14" i="80"/>
  <c r="C13" i="80"/>
  <c r="C12" i="80"/>
  <c r="C11" i="80"/>
  <c r="B10" i="80"/>
  <c r="C9" i="80"/>
  <c r="C8" i="80"/>
  <c r="B7" i="80"/>
  <c r="B5" i="80"/>
  <c r="B3" i="80"/>
  <c r="B2" i="80"/>
  <c r="A854" i="56"/>
  <c r="A855" i="56" s="1"/>
  <c r="A856" i="56" s="1"/>
  <c r="A857" i="56" s="1"/>
  <c r="A848" i="56"/>
  <c r="A849" i="56" s="1"/>
  <c r="A850" i="56" s="1"/>
  <c r="A851" i="56" s="1"/>
  <c r="B41" i="18"/>
  <c r="B42" i="18"/>
  <c r="B18" i="18"/>
  <c r="B14" i="18"/>
  <c r="D15" i="25"/>
  <c r="B9" i="54"/>
  <c r="C9" i="54"/>
  <c r="C4" i="54"/>
  <c r="C5" i="54"/>
  <c r="C6" i="54"/>
  <c r="C7" i="54"/>
  <c r="C8" i="54"/>
  <c r="B2" i="54"/>
  <c r="B4" i="54"/>
  <c r="B5" i="54"/>
  <c r="B6" i="54"/>
  <c r="B7" i="54"/>
  <c r="B8" i="54"/>
  <c r="B103" i="14" l="1"/>
  <c r="B38" i="13" l="1"/>
  <c r="B39" i="13"/>
  <c r="B40" i="13"/>
  <c r="B41" i="13"/>
  <c r="C30" i="57"/>
  <c r="C29" i="57"/>
  <c r="C28" i="57"/>
  <c r="C26" i="57"/>
  <c r="C25" i="57"/>
  <c r="C24" i="57"/>
  <c r="B30" i="57" l="1"/>
  <c r="B29" i="57"/>
  <c r="B28" i="57"/>
  <c r="B27" i="57"/>
  <c r="B26" i="57"/>
  <c r="B25" i="57"/>
  <c r="B24" i="57"/>
  <c r="B23" i="57"/>
  <c r="B22" i="57"/>
  <c r="B32" i="57" l="1"/>
  <c r="A44" i="12" l="1"/>
  <c r="A45" i="12"/>
  <c r="A46" i="12"/>
  <c r="A47" i="12"/>
  <c r="A49" i="12"/>
  <c r="A50" i="12"/>
  <c r="A51" i="12"/>
  <c r="A53" i="12"/>
  <c r="A54" i="12"/>
  <c r="A55" i="12"/>
  <c r="A57" i="12"/>
  <c r="A59" i="12"/>
  <c r="B97" i="14"/>
  <c r="B98" i="14"/>
  <c r="C98" i="14"/>
  <c r="B99" i="14"/>
  <c r="C99" i="14"/>
  <c r="B94" i="14"/>
  <c r="C22" i="17"/>
  <c r="C21" i="17"/>
  <c r="C20" i="17"/>
  <c r="C19" i="17"/>
  <c r="C18" i="17"/>
  <c r="C17" i="17"/>
  <c r="C16" i="17"/>
  <c r="B17" i="17"/>
  <c r="B18" i="17"/>
  <c r="B19" i="17"/>
  <c r="B20" i="17"/>
  <c r="B21" i="17"/>
  <c r="B22" i="17"/>
  <c r="B16" i="17"/>
  <c r="F4" i="24" l="1"/>
  <c r="G4" i="24"/>
  <c r="B77" i="24" l="1"/>
  <c r="B78" i="24"/>
  <c r="B79" i="24"/>
  <c r="B42" i="17"/>
  <c r="B43" i="17"/>
  <c r="B101" i="14"/>
  <c r="B102" i="14"/>
  <c r="B75" i="19"/>
  <c r="B73" i="19"/>
  <c r="B74" i="19"/>
  <c r="C75" i="24"/>
  <c r="G38" i="17" l="1"/>
  <c r="H38" i="17"/>
  <c r="H35" i="17"/>
  <c r="G35" i="17"/>
  <c r="F35" i="17"/>
  <c r="F5" i="63" l="1"/>
  <c r="F8" i="63"/>
  <c r="F16" i="63"/>
  <c r="F19" i="63"/>
  <c r="F22" i="63"/>
  <c r="F23" i="63"/>
  <c r="F47" i="63"/>
  <c r="F49" i="63"/>
  <c r="F50" i="63"/>
  <c r="F52" i="63"/>
  <c r="F58" i="63"/>
  <c r="F61" i="63"/>
  <c r="F4" i="63"/>
  <c r="E4" i="63"/>
  <c r="D6" i="25" l="1"/>
  <c r="E6" i="25"/>
  <c r="D7" i="25"/>
  <c r="E7" i="25"/>
  <c r="D8" i="25"/>
  <c r="E8" i="25"/>
  <c r="D9" i="25"/>
  <c r="E9" i="25"/>
  <c r="D10" i="25"/>
  <c r="E10" i="25"/>
  <c r="D11" i="25"/>
  <c r="E11" i="25"/>
  <c r="D12" i="25"/>
  <c r="E12" i="25"/>
  <c r="D13" i="25"/>
  <c r="E13" i="25"/>
  <c r="D14" i="25"/>
  <c r="E14" i="25"/>
  <c r="E15" i="25"/>
  <c r="D16" i="25"/>
  <c r="E16" i="25"/>
  <c r="D17" i="25"/>
  <c r="E17" i="25"/>
  <c r="D18" i="25"/>
  <c r="E18" i="25"/>
  <c r="D19" i="25"/>
  <c r="E19" i="25"/>
  <c r="D20" i="25"/>
  <c r="E20" i="25"/>
  <c r="D21" i="25"/>
  <c r="E21" i="25"/>
  <c r="D22" i="25"/>
  <c r="E22" i="25"/>
  <c r="D23" i="25"/>
  <c r="E23" i="25"/>
  <c r="D24" i="25"/>
  <c r="E24" i="25"/>
  <c r="D25" i="25"/>
  <c r="E25" i="25"/>
  <c r="D26" i="25"/>
  <c r="E26" i="25"/>
  <c r="D27" i="25"/>
  <c r="E27" i="25"/>
  <c r="D28" i="25"/>
  <c r="E28" i="25"/>
  <c r="D29" i="25"/>
  <c r="E29" i="25"/>
  <c r="D30" i="25"/>
  <c r="E30" i="25"/>
  <c r="D31" i="25"/>
  <c r="E31" i="25"/>
  <c r="D32" i="25"/>
  <c r="E32" i="25"/>
  <c r="D33" i="25"/>
  <c r="E33" i="25"/>
  <c r="D34" i="25"/>
  <c r="E34" i="25"/>
  <c r="D35" i="25"/>
  <c r="E35" i="25"/>
  <c r="D36" i="25"/>
  <c r="E36" i="25"/>
  <c r="D37" i="25"/>
  <c r="E37" i="25"/>
  <c r="D38" i="25"/>
  <c r="E38" i="25"/>
  <c r="D39" i="25"/>
  <c r="E39" i="25"/>
  <c r="D40" i="25"/>
  <c r="E40" i="25"/>
  <c r="D41" i="25"/>
  <c r="E41" i="25"/>
  <c r="D42" i="25"/>
  <c r="E42" i="25"/>
  <c r="D43" i="25"/>
  <c r="E43" i="25"/>
  <c r="D44" i="25"/>
  <c r="E44" i="25"/>
  <c r="D45" i="25"/>
  <c r="E45" i="25"/>
  <c r="D47" i="25"/>
  <c r="E47" i="25"/>
  <c r="D48" i="25"/>
  <c r="E48" i="25"/>
  <c r="D49" i="25"/>
  <c r="E49" i="25"/>
  <c r="D50" i="25"/>
  <c r="E50" i="25"/>
  <c r="D51" i="25"/>
  <c r="E51" i="25"/>
  <c r="D52" i="25"/>
  <c r="E52" i="25"/>
  <c r="D53" i="25"/>
  <c r="E53" i="25"/>
  <c r="D54" i="25"/>
  <c r="E54" i="25"/>
  <c r="D55" i="25"/>
  <c r="E55" i="25"/>
  <c r="D56" i="25"/>
  <c r="E56" i="25"/>
  <c r="D57" i="25"/>
  <c r="E57" i="25"/>
  <c r="D58" i="25"/>
  <c r="E58" i="25"/>
  <c r="D59" i="25"/>
  <c r="E59" i="25"/>
  <c r="D60" i="25"/>
  <c r="E60" i="25"/>
  <c r="D61" i="25"/>
  <c r="E61" i="25"/>
  <c r="D62" i="25"/>
  <c r="E62" i="25"/>
  <c r="D63" i="25"/>
  <c r="E63" i="25"/>
  <c r="D65" i="25"/>
  <c r="E65" i="25"/>
  <c r="D67" i="25"/>
  <c r="E67" i="25"/>
  <c r="D69" i="25"/>
  <c r="E69" i="25"/>
  <c r="D70" i="25"/>
  <c r="E70" i="25"/>
  <c r="D71" i="25"/>
  <c r="E71" i="25"/>
  <c r="D72" i="25"/>
  <c r="E72" i="25"/>
  <c r="D73" i="25"/>
  <c r="E73" i="25"/>
  <c r="D75" i="25"/>
  <c r="E75" i="25"/>
  <c r="D77" i="25"/>
  <c r="E77" i="25"/>
  <c r="D78" i="25"/>
  <c r="E78" i="25"/>
  <c r="D79" i="25"/>
  <c r="E79" i="25"/>
  <c r="D80" i="25"/>
  <c r="E80" i="25"/>
  <c r="D82" i="25"/>
  <c r="E82" i="25"/>
  <c r="D84" i="25"/>
  <c r="E84" i="25"/>
  <c r="D85" i="25"/>
  <c r="E85" i="25"/>
  <c r="D86" i="25"/>
  <c r="E86" i="25"/>
  <c r="D88" i="25"/>
  <c r="E88" i="25"/>
  <c r="D89" i="25"/>
  <c r="E89" i="25"/>
  <c r="D90" i="25"/>
  <c r="E90" i="25"/>
  <c r="D91" i="25"/>
  <c r="E91" i="25"/>
  <c r="D92" i="25"/>
  <c r="E92" i="25"/>
  <c r="D93" i="25"/>
  <c r="E93" i="25"/>
  <c r="D94" i="25"/>
  <c r="E94" i="25"/>
  <c r="D95" i="25"/>
  <c r="E95" i="25"/>
  <c r="D96" i="25"/>
  <c r="E96" i="25"/>
  <c r="D97" i="25"/>
  <c r="E97" i="25"/>
  <c r="D98" i="25"/>
  <c r="E98" i="25"/>
  <c r="D99" i="25"/>
  <c r="E99" i="25"/>
  <c r="D100" i="25"/>
  <c r="E100" i="25"/>
  <c r="D101" i="25"/>
  <c r="E101" i="25"/>
  <c r="D102" i="25"/>
  <c r="E102" i="25"/>
  <c r="D103" i="25"/>
  <c r="E103" i="25"/>
  <c r="D104" i="25"/>
  <c r="E104" i="25"/>
  <c r="D106" i="25"/>
  <c r="E106" i="25"/>
  <c r="D108" i="25"/>
  <c r="E108" i="25"/>
  <c r="D109" i="25"/>
  <c r="E109" i="25"/>
  <c r="D110" i="25"/>
  <c r="E110" i="25"/>
  <c r="D111" i="25"/>
  <c r="E111" i="25"/>
  <c r="D113" i="25"/>
  <c r="E113" i="25"/>
  <c r="D114" i="25"/>
  <c r="E114" i="25"/>
  <c r="D115" i="25"/>
  <c r="E115" i="25"/>
  <c r="D116" i="25"/>
  <c r="E116" i="25"/>
  <c r="D117" i="25"/>
  <c r="E117" i="25"/>
  <c r="D118" i="25"/>
  <c r="E118" i="25"/>
  <c r="D119" i="25"/>
  <c r="E119" i="25"/>
  <c r="D120" i="25"/>
  <c r="E120" i="25"/>
  <c r="D121" i="25"/>
  <c r="E121" i="25"/>
  <c r="D122" i="25"/>
  <c r="E122" i="25"/>
  <c r="D123" i="25"/>
  <c r="E123" i="25"/>
  <c r="D124" i="25"/>
  <c r="E124" i="25"/>
  <c r="D125" i="25"/>
  <c r="E125" i="25"/>
  <c r="D4" i="25"/>
  <c r="E4" i="25"/>
  <c r="B39" i="18" l="1"/>
  <c r="B40" i="18"/>
  <c r="B24" i="15"/>
  <c r="B58" i="24" l="1"/>
  <c r="C58" i="24"/>
  <c r="C15" i="17" l="1"/>
  <c r="B15" i="17"/>
  <c r="C48" i="24"/>
  <c r="B48" i="24"/>
  <c r="C34" i="17"/>
  <c r="B34" i="17"/>
  <c r="B101" i="57" l="1"/>
  <c r="C101" i="57"/>
  <c r="B2" i="63" l="1"/>
  <c r="C38" i="63"/>
  <c r="D38" i="63"/>
  <c r="D39" i="63"/>
  <c r="D40" i="63"/>
  <c r="C41" i="63"/>
  <c r="D41" i="63"/>
  <c r="D42" i="63"/>
  <c r="D43" i="63"/>
  <c r="C44" i="63"/>
  <c r="D44" i="63"/>
  <c r="C61" i="63"/>
  <c r="C58" i="63"/>
  <c r="C57" i="63"/>
  <c r="C56" i="63"/>
  <c r="C55" i="63"/>
  <c r="C54" i="63"/>
  <c r="C53" i="63"/>
  <c r="C49" i="63"/>
  <c r="C48" i="63"/>
  <c r="C47" i="63"/>
  <c r="C46" i="63"/>
  <c r="C45" i="63"/>
  <c r="C35" i="63"/>
  <c r="C31" i="63"/>
  <c r="C30" i="63"/>
  <c r="C29" i="63"/>
  <c r="C28" i="63"/>
  <c r="C27" i="63"/>
  <c r="C26" i="63"/>
  <c r="C25" i="63"/>
  <c r="C24" i="63"/>
  <c r="C23" i="63"/>
  <c r="C22" i="63"/>
  <c r="C19" i="63"/>
  <c r="C16" i="63"/>
  <c r="C8" i="63"/>
  <c r="C7" i="63"/>
  <c r="D61" i="63"/>
  <c r="D58" i="63"/>
  <c r="D59" i="63"/>
  <c r="D60" i="63"/>
  <c r="D56" i="63"/>
  <c r="D57" i="63"/>
  <c r="D55" i="63"/>
  <c r="D53" i="63"/>
  <c r="D54" i="63"/>
  <c r="D49" i="63"/>
  <c r="D50" i="63"/>
  <c r="D51" i="63"/>
  <c r="D52" i="63"/>
  <c r="D45" i="63"/>
  <c r="D46" i="63"/>
  <c r="D47" i="63"/>
  <c r="D48" i="63"/>
  <c r="D35" i="63"/>
  <c r="D36" i="63"/>
  <c r="D37" i="63"/>
  <c r="D30" i="63"/>
  <c r="D31" i="63"/>
  <c r="D32" i="63"/>
  <c r="D33" i="63"/>
  <c r="D34" i="63"/>
  <c r="D25" i="63"/>
  <c r="D26" i="63"/>
  <c r="D27" i="63"/>
  <c r="D28" i="63"/>
  <c r="D29" i="63"/>
  <c r="D23" i="63"/>
  <c r="D24" i="63"/>
  <c r="D22" i="63"/>
  <c r="D19" i="63"/>
  <c r="D20" i="63"/>
  <c r="D21" i="63"/>
  <c r="D16" i="63"/>
  <c r="D17" i="63"/>
  <c r="D18" i="63"/>
  <c r="D8" i="63"/>
  <c r="D9" i="63"/>
  <c r="D10" i="63"/>
  <c r="D11" i="63"/>
  <c r="D12" i="63"/>
  <c r="D13" i="63"/>
  <c r="D14" i="63"/>
  <c r="D15" i="63"/>
  <c r="D6" i="63"/>
  <c r="D7" i="63"/>
  <c r="D5" i="63"/>
  <c r="C5" i="63"/>
  <c r="B58" i="63"/>
  <c r="B55" i="63"/>
  <c r="B53" i="63"/>
  <c r="B49" i="63"/>
  <c r="B47" i="63"/>
  <c r="B45" i="63"/>
  <c r="B38" i="63"/>
  <c r="B30" i="63"/>
  <c r="B19" i="63"/>
  <c r="B23" i="63"/>
  <c r="B7" i="63"/>
  <c r="B16" i="63"/>
  <c r="B5" i="63"/>
  <c r="C4" i="63"/>
  <c r="D4" i="63"/>
  <c r="B4" i="63"/>
  <c r="C11" i="15" l="1"/>
  <c r="C37" i="12"/>
  <c r="F36" i="17" l="1"/>
  <c r="H36" i="17"/>
  <c r="G36" i="17"/>
  <c r="I16" i="14" l="1"/>
  <c r="G16" i="14" l="1"/>
  <c r="H16" i="14"/>
  <c r="F16" i="14"/>
  <c r="B9" i="17" l="1"/>
  <c r="B34" i="12" l="1"/>
  <c r="B32" i="12"/>
  <c r="B30" i="12"/>
  <c r="B28" i="12"/>
  <c r="C38" i="12"/>
  <c r="C36" i="12"/>
  <c r="C35" i="12"/>
  <c r="C33" i="12"/>
  <c r="C31" i="12"/>
  <c r="C29" i="12"/>
  <c r="C27" i="12"/>
  <c r="B26" i="12"/>
  <c r="C25" i="12"/>
  <c r="B24" i="12"/>
  <c r="C23" i="12"/>
  <c r="A19" i="12"/>
  <c r="C21" i="12"/>
  <c r="B22" i="12"/>
  <c r="C125" i="25" l="1"/>
  <c r="B125" i="25"/>
  <c r="C124" i="25"/>
  <c r="B124" i="25"/>
  <c r="C123" i="25"/>
  <c r="C122" i="25"/>
  <c r="B122" i="25"/>
  <c r="C121" i="25"/>
  <c r="C120" i="25"/>
  <c r="B120" i="25"/>
  <c r="C119" i="25"/>
  <c r="B119" i="25"/>
  <c r="C118" i="25"/>
  <c r="B118" i="25"/>
  <c r="C117" i="25"/>
  <c r="B117" i="25"/>
  <c r="C116" i="25"/>
  <c r="B116" i="25"/>
  <c r="C115" i="25"/>
  <c r="B115" i="25"/>
  <c r="C114" i="25"/>
  <c r="B114" i="25"/>
  <c r="C113" i="25"/>
  <c r="C111" i="25"/>
  <c r="B111" i="25"/>
  <c r="C110" i="25"/>
  <c r="C109" i="25"/>
  <c r="C108" i="25"/>
  <c r="B108" i="25"/>
  <c r="C106" i="25"/>
  <c r="C104" i="25"/>
  <c r="C103" i="25"/>
  <c r="C102" i="25"/>
  <c r="C101" i="25"/>
  <c r="C100" i="25"/>
  <c r="C99" i="25"/>
  <c r="C98" i="25"/>
  <c r="C97" i="25"/>
  <c r="C96" i="25"/>
  <c r="B96" i="25"/>
  <c r="C95" i="25"/>
  <c r="B95" i="25"/>
  <c r="C94" i="25"/>
  <c r="C93" i="25"/>
  <c r="C92" i="25"/>
  <c r="B92" i="25"/>
  <c r="C91" i="25"/>
  <c r="C90" i="25"/>
  <c r="B90" i="25"/>
  <c r="C89" i="25"/>
  <c r="C88" i="25"/>
  <c r="C86" i="25"/>
  <c r="C85" i="25"/>
  <c r="C84" i="25"/>
  <c r="B84" i="25"/>
  <c r="C82" i="25"/>
  <c r="C80" i="25"/>
  <c r="C79" i="25"/>
  <c r="C78" i="25"/>
  <c r="C77" i="25"/>
  <c r="C75" i="25"/>
  <c r="C73" i="25"/>
  <c r="B73" i="25"/>
  <c r="C72" i="25"/>
  <c r="C71" i="25"/>
  <c r="C70" i="25"/>
  <c r="C69" i="25"/>
  <c r="B69" i="25"/>
  <c r="C67" i="25"/>
  <c r="C65" i="25"/>
  <c r="C63" i="25"/>
  <c r="C62" i="25"/>
  <c r="C61" i="25"/>
  <c r="B61" i="25"/>
  <c r="C60" i="25"/>
  <c r="C59" i="25"/>
  <c r="C58" i="25"/>
  <c r="B58" i="25"/>
  <c r="C57" i="25"/>
  <c r="C56" i="25"/>
  <c r="B56" i="25"/>
  <c r="C55" i="25"/>
  <c r="C54" i="25"/>
  <c r="C53" i="25"/>
  <c r="C52" i="25"/>
  <c r="B52" i="25"/>
  <c r="C51" i="25"/>
  <c r="B51" i="25"/>
  <c r="C50" i="25"/>
  <c r="C49" i="25"/>
  <c r="C48" i="25"/>
  <c r="B48" i="25"/>
  <c r="C47" i="25"/>
  <c r="B47" i="25"/>
  <c r="C45" i="25"/>
  <c r="B45" i="25"/>
  <c r="C44" i="25"/>
  <c r="C43" i="25"/>
  <c r="B43" i="25"/>
  <c r="C42" i="25"/>
  <c r="C41" i="25"/>
  <c r="C40" i="25"/>
  <c r="C39" i="25"/>
  <c r="B39" i="25"/>
  <c r="C38" i="25"/>
  <c r="C37" i="25"/>
  <c r="C36" i="25"/>
  <c r="B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B6" i="25"/>
  <c r="B5" i="25"/>
  <c r="C4" i="25"/>
  <c r="B4" i="25"/>
  <c r="B2" i="25"/>
  <c r="I4" i="24"/>
  <c r="H4" i="24"/>
  <c r="E4" i="24"/>
  <c r="D4" i="24"/>
  <c r="C63" i="24"/>
  <c r="C51" i="24"/>
  <c r="B75" i="24"/>
  <c r="C74" i="24"/>
  <c r="B74" i="24"/>
  <c r="C73" i="24"/>
  <c r="B73" i="24"/>
  <c r="C72" i="24"/>
  <c r="B72" i="24"/>
  <c r="C71" i="24"/>
  <c r="B71" i="24"/>
  <c r="C70" i="24"/>
  <c r="B70" i="24"/>
  <c r="C69" i="24"/>
  <c r="B69" i="24"/>
  <c r="C68" i="24"/>
  <c r="B68" i="24"/>
  <c r="C67" i="24"/>
  <c r="B67" i="24"/>
  <c r="C66" i="24"/>
  <c r="B66" i="24"/>
  <c r="C65" i="24"/>
  <c r="B65" i="24"/>
  <c r="C64" i="24"/>
  <c r="B64" i="24"/>
  <c r="B63" i="24"/>
  <c r="B62" i="24"/>
  <c r="C60" i="24"/>
  <c r="B60" i="24"/>
  <c r="C59" i="24"/>
  <c r="B59" i="24"/>
  <c r="C57" i="24"/>
  <c r="B57" i="24"/>
  <c r="C56" i="24"/>
  <c r="B56" i="24"/>
  <c r="C55" i="24"/>
  <c r="B55" i="24"/>
  <c r="C54" i="24"/>
  <c r="B54" i="24"/>
  <c r="C53" i="24"/>
  <c r="B53" i="24"/>
  <c r="B51" i="24"/>
  <c r="C50" i="24"/>
  <c r="B50" i="24"/>
  <c r="C49" i="24"/>
  <c r="B49" i="24"/>
  <c r="C47" i="24"/>
  <c r="B47" i="24"/>
  <c r="C46" i="24"/>
  <c r="B46" i="24"/>
  <c r="C45" i="24"/>
  <c r="B45" i="24"/>
  <c r="C44" i="24"/>
  <c r="B44" i="24"/>
  <c r="C43" i="24"/>
  <c r="B43" i="24"/>
  <c r="B42" i="24"/>
  <c r="C40" i="24"/>
  <c r="B40" i="24"/>
  <c r="C39" i="24"/>
  <c r="B39" i="24"/>
  <c r="C38" i="24"/>
  <c r="B38" i="24"/>
  <c r="C37" i="24"/>
  <c r="B37" i="24"/>
  <c r="B36" i="24"/>
  <c r="C34" i="24"/>
  <c r="B34" i="24"/>
  <c r="C33" i="24"/>
  <c r="B33" i="24"/>
  <c r="B32" i="24"/>
  <c r="C30" i="24"/>
  <c r="B30" i="24"/>
  <c r="C29" i="24"/>
  <c r="B29" i="24"/>
  <c r="C28" i="24"/>
  <c r="B28" i="24"/>
  <c r="C27" i="24"/>
  <c r="B27" i="24"/>
  <c r="C26" i="24"/>
  <c r="B26" i="24"/>
  <c r="C25" i="24"/>
  <c r="B25" i="24"/>
  <c r="C24" i="24"/>
  <c r="B24" i="24"/>
  <c r="B23" i="24"/>
  <c r="C21" i="24"/>
  <c r="B21" i="24"/>
  <c r="B20" i="24"/>
  <c r="C18" i="24"/>
  <c r="B18" i="24"/>
  <c r="C17" i="24"/>
  <c r="B17" i="24"/>
  <c r="B16" i="24"/>
  <c r="C14" i="24"/>
  <c r="B14" i="24"/>
  <c r="C13" i="24"/>
  <c r="B13" i="24"/>
  <c r="B12" i="24"/>
  <c r="C10" i="24"/>
  <c r="B10" i="24"/>
  <c r="C9" i="24"/>
  <c r="B9" i="24"/>
  <c r="C8" i="24"/>
  <c r="B8" i="24"/>
  <c r="C7" i="24"/>
  <c r="B7" i="24"/>
  <c r="C6" i="24"/>
  <c r="B6" i="24"/>
  <c r="B5" i="24"/>
  <c r="C4" i="24"/>
  <c r="B2" i="24"/>
  <c r="H8" i="19"/>
  <c r="G8" i="19"/>
  <c r="F8" i="19"/>
  <c r="E8" i="19"/>
  <c r="D8" i="19"/>
  <c r="C71" i="19"/>
  <c r="B71" i="19"/>
  <c r="C70" i="19"/>
  <c r="B70" i="19"/>
  <c r="C69" i="19"/>
  <c r="B69" i="19"/>
  <c r="C68" i="19"/>
  <c r="B68" i="19"/>
  <c r="C66" i="19"/>
  <c r="B66" i="19"/>
  <c r="C65" i="19"/>
  <c r="B65" i="19"/>
  <c r="C64" i="19"/>
  <c r="B64" i="19"/>
  <c r="C63" i="19"/>
  <c r="B63" i="19"/>
  <c r="C62" i="19"/>
  <c r="B62" i="19"/>
  <c r="C61" i="19"/>
  <c r="B61" i="19"/>
  <c r="C60" i="19"/>
  <c r="B60" i="19"/>
  <c r="C59" i="19"/>
  <c r="B59" i="19"/>
  <c r="C58" i="19"/>
  <c r="B58" i="19"/>
  <c r="C57" i="19"/>
  <c r="B57" i="19"/>
  <c r="C56" i="19"/>
  <c r="B56" i="19"/>
  <c r="C55" i="19"/>
  <c r="B55" i="19"/>
  <c r="B54" i="19"/>
  <c r="C51" i="19"/>
  <c r="B51" i="19"/>
  <c r="C50" i="19"/>
  <c r="B50" i="19"/>
  <c r="C49" i="19"/>
  <c r="B49" i="19"/>
  <c r="B48" i="19"/>
  <c r="C46" i="19"/>
  <c r="B46" i="19"/>
  <c r="C45" i="19"/>
  <c r="B45" i="19"/>
  <c r="C44" i="19"/>
  <c r="B44" i="19"/>
  <c r="C43" i="19"/>
  <c r="B43" i="19"/>
  <c r="B42" i="19"/>
  <c r="C40" i="19"/>
  <c r="B40" i="19"/>
  <c r="C39" i="19"/>
  <c r="B39" i="19"/>
  <c r="C38" i="19"/>
  <c r="B38" i="19"/>
  <c r="B37" i="19"/>
  <c r="C35" i="19"/>
  <c r="B35" i="19"/>
  <c r="C34" i="19"/>
  <c r="B34" i="19"/>
  <c r="C33" i="19"/>
  <c r="B33" i="19"/>
  <c r="B32" i="19"/>
  <c r="C30" i="19"/>
  <c r="B30" i="19"/>
  <c r="C29" i="19"/>
  <c r="B29" i="19"/>
  <c r="C28" i="19"/>
  <c r="B28" i="19"/>
  <c r="B27" i="19"/>
  <c r="C25" i="19"/>
  <c r="B25" i="19"/>
  <c r="C24" i="19"/>
  <c r="B24" i="19"/>
  <c r="C23" i="19"/>
  <c r="B23" i="19"/>
  <c r="C22" i="19"/>
  <c r="B22" i="19"/>
  <c r="B21"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B6" i="19"/>
  <c r="C4" i="19"/>
  <c r="B2" i="19"/>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B21" i="18"/>
  <c r="C19" i="18"/>
  <c r="B19" i="18"/>
  <c r="C18" i="18"/>
  <c r="C17" i="18"/>
  <c r="B17" i="18"/>
  <c r="C16" i="18"/>
  <c r="B16" i="18"/>
  <c r="C15" i="18"/>
  <c r="B15" i="18"/>
  <c r="C14" i="18"/>
  <c r="C13" i="18"/>
  <c r="B13" i="18"/>
  <c r="C12" i="18"/>
  <c r="B12" i="18"/>
  <c r="C11" i="18"/>
  <c r="B11" i="18"/>
  <c r="C10" i="18"/>
  <c r="B10" i="18"/>
  <c r="C9" i="18"/>
  <c r="B9" i="18"/>
  <c r="C8" i="18"/>
  <c r="B8" i="18"/>
  <c r="C7" i="18"/>
  <c r="B7" i="18"/>
  <c r="B6" i="18"/>
  <c r="C4" i="18"/>
  <c r="B2" i="18"/>
  <c r="B23" i="15"/>
  <c r="C21" i="15"/>
  <c r="B21" i="15"/>
  <c r="C20" i="15"/>
  <c r="B20" i="15"/>
  <c r="C19" i="15"/>
  <c r="B19" i="15"/>
  <c r="C18" i="15"/>
  <c r="B18" i="15"/>
  <c r="C17" i="15"/>
  <c r="B17" i="15"/>
  <c r="C16" i="15"/>
  <c r="B16" i="15"/>
  <c r="C15" i="15"/>
  <c r="B15" i="15"/>
  <c r="C14" i="15"/>
  <c r="B14" i="15"/>
  <c r="B13" i="15"/>
  <c r="B11" i="15"/>
  <c r="C10" i="15"/>
  <c r="B10" i="15"/>
  <c r="C9" i="15"/>
  <c r="B9" i="15"/>
  <c r="C8" i="15"/>
  <c r="B8" i="15"/>
  <c r="C7" i="15"/>
  <c r="B7" i="15"/>
  <c r="B6" i="15"/>
  <c r="C4" i="15"/>
  <c r="B2" i="15"/>
  <c r="C96" i="14"/>
  <c r="C95" i="14"/>
  <c r="C93" i="14"/>
  <c r="C92" i="14"/>
  <c r="C90" i="14"/>
  <c r="C89" i="14"/>
  <c r="C85" i="14"/>
  <c r="C84" i="14"/>
  <c r="C83" i="14"/>
  <c r="C82" i="14"/>
  <c r="C81" i="14"/>
  <c r="C78" i="14"/>
  <c r="C77" i="14"/>
  <c r="C76" i="14"/>
  <c r="C75" i="14"/>
  <c r="C73" i="14"/>
  <c r="C72" i="14"/>
  <c r="C70" i="14"/>
  <c r="C69" i="14"/>
  <c r="C66" i="14"/>
  <c r="C65" i="14"/>
  <c r="C64" i="14"/>
  <c r="C63" i="14"/>
  <c r="C62" i="14"/>
  <c r="C61" i="14"/>
  <c r="C58" i="14"/>
  <c r="C57" i="14"/>
  <c r="C56" i="14"/>
  <c r="C55" i="14"/>
  <c r="C54" i="14"/>
  <c r="C53" i="14"/>
  <c r="C50" i="14"/>
  <c r="C49" i="14"/>
  <c r="C48" i="14"/>
  <c r="C47" i="14"/>
  <c r="C46" i="14"/>
  <c r="C45" i="14"/>
  <c r="C44" i="14"/>
  <c r="C43" i="14"/>
  <c r="C42" i="14"/>
  <c r="C41" i="14"/>
  <c r="C40" i="14"/>
  <c r="C39" i="14"/>
  <c r="C38" i="14"/>
  <c r="C34" i="14"/>
  <c r="C33" i="14"/>
  <c r="C32" i="14"/>
  <c r="C31" i="14"/>
  <c r="C29" i="14"/>
  <c r="C28" i="14"/>
  <c r="C26" i="14"/>
  <c r="C23" i="14"/>
  <c r="C22" i="14"/>
  <c r="C21" i="14"/>
  <c r="C19" i="14"/>
  <c r="C18" i="14"/>
  <c r="C16" i="14"/>
  <c r="C13" i="14"/>
  <c r="C12" i="14"/>
  <c r="C11" i="14"/>
  <c r="C10" i="14"/>
  <c r="C9" i="14"/>
  <c r="C4" i="14"/>
  <c r="B96" i="14"/>
  <c r="B95" i="14"/>
  <c r="B93" i="14"/>
  <c r="B92" i="14"/>
  <c r="B91" i="14"/>
  <c r="B90" i="14"/>
  <c r="B89" i="14"/>
  <c r="B88" i="14"/>
  <c r="B87" i="14"/>
  <c r="B85" i="14"/>
  <c r="B84" i="14"/>
  <c r="B83" i="14"/>
  <c r="B82" i="14"/>
  <c r="B81" i="14"/>
  <c r="B80" i="14"/>
  <c r="B78" i="14"/>
  <c r="B77" i="14"/>
  <c r="B76" i="14"/>
  <c r="B75" i="14"/>
  <c r="B74" i="14"/>
  <c r="B73" i="14"/>
  <c r="B72" i="14"/>
  <c r="B71" i="14"/>
  <c r="B70" i="14"/>
  <c r="B69" i="14"/>
  <c r="B68" i="14"/>
  <c r="B66" i="14"/>
  <c r="B65" i="14"/>
  <c r="B64" i="14"/>
  <c r="B63" i="14"/>
  <c r="B62" i="14"/>
  <c r="B61" i="14"/>
  <c r="B60" i="14"/>
  <c r="B58" i="14"/>
  <c r="B57" i="14"/>
  <c r="B56" i="14"/>
  <c r="B55" i="14"/>
  <c r="B54" i="14"/>
  <c r="B53" i="14"/>
  <c r="B52" i="14"/>
  <c r="B50" i="14"/>
  <c r="B49" i="14"/>
  <c r="B48" i="14"/>
  <c r="B47" i="14"/>
  <c r="B46" i="14"/>
  <c r="B45" i="14"/>
  <c r="B44" i="14"/>
  <c r="B43" i="14"/>
  <c r="B42" i="14"/>
  <c r="B41" i="14"/>
  <c r="B40" i="14"/>
  <c r="B39" i="14"/>
  <c r="B38" i="14"/>
  <c r="B37" i="14"/>
  <c r="B36" i="14"/>
  <c r="B34" i="14"/>
  <c r="B33" i="14"/>
  <c r="B32" i="14"/>
  <c r="B31" i="14"/>
  <c r="B30" i="14"/>
  <c r="B29" i="14"/>
  <c r="B28" i="14"/>
  <c r="B27" i="14"/>
  <c r="B26" i="14"/>
  <c r="B25" i="14"/>
  <c r="B23" i="14"/>
  <c r="B22" i="14"/>
  <c r="B21" i="14"/>
  <c r="B20" i="14"/>
  <c r="B19" i="14"/>
  <c r="B18" i="14"/>
  <c r="B17" i="14"/>
  <c r="B16" i="14"/>
  <c r="B15" i="14"/>
  <c r="B13" i="14"/>
  <c r="B12" i="14"/>
  <c r="B11" i="14"/>
  <c r="B10" i="14"/>
  <c r="B9" i="14"/>
  <c r="B8" i="14"/>
  <c r="B7" i="14"/>
  <c r="B2" i="14"/>
  <c r="I27" i="13"/>
  <c r="H27" i="13"/>
  <c r="G27" i="13"/>
  <c r="F27" i="13"/>
  <c r="E27" i="13"/>
  <c r="H26" i="13"/>
  <c r="F26" i="13"/>
  <c r="C35" i="13"/>
  <c r="C34" i="13"/>
  <c r="C22" i="13"/>
  <c r="C21" i="13"/>
  <c r="C20" i="13"/>
  <c r="C19" i="13"/>
  <c r="C18" i="13"/>
  <c r="C15" i="13"/>
  <c r="C14" i="13"/>
  <c r="C13" i="13"/>
  <c r="C12" i="13"/>
  <c r="C11" i="13"/>
  <c r="C10" i="13"/>
  <c r="C9" i="13"/>
  <c r="C8" i="13"/>
  <c r="C4" i="13"/>
  <c r="B37" i="13"/>
  <c r="B35" i="13"/>
  <c r="B34" i="13"/>
  <c r="B33" i="13"/>
  <c r="B31" i="13"/>
  <c r="B30" i="13"/>
  <c r="B29" i="13"/>
  <c r="B28" i="13"/>
  <c r="B25" i="13"/>
  <c r="B22" i="13"/>
  <c r="B21" i="13"/>
  <c r="B20" i="13"/>
  <c r="B19" i="13"/>
  <c r="B18" i="13"/>
  <c r="B17" i="13"/>
  <c r="B15" i="13"/>
  <c r="B14" i="13"/>
  <c r="B13" i="13"/>
  <c r="B12" i="13"/>
  <c r="B11" i="13"/>
  <c r="B10" i="13"/>
  <c r="B9" i="13"/>
  <c r="B8" i="13"/>
  <c r="B7" i="13"/>
  <c r="B2" i="13"/>
  <c r="B7" i="17" l="1"/>
  <c r="C40" i="17"/>
  <c r="B40" i="17"/>
  <c r="C39" i="17"/>
  <c r="B39" i="17"/>
  <c r="C38" i="17"/>
  <c r="B38" i="17"/>
  <c r="C37" i="17"/>
  <c r="B37" i="17"/>
  <c r="C36" i="17"/>
  <c r="B36" i="17"/>
  <c r="C35" i="17"/>
  <c r="B35" i="17"/>
  <c r="C33" i="17"/>
  <c r="B33" i="17"/>
  <c r="C32" i="17"/>
  <c r="B32" i="17"/>
  <c r="C31" i="17"/>
  <c r="B31" i="17"/>
  <c r="C30" i="17"/>
  <c r="B30" i="17"/>
  <c r="C29" i="17"/>
  <c r="B29" i="17"/>
  <c r="C28" i="17"/>
  <c r="B28" i="17"/>
  <c r="C27" i="17"/>
  <c r="B27" i="17"/>
  <c r="C26" i="17"/>
  <c r="B26" i="17"/>
  <c r="B25" i="17"/>
  <c r="C14" i="17"/>
  <c r="B14" i="17"/>
  <c r="C13" i="17"/>
  <c r="B13" i="17"/>
  <c r="C12" i="17"/>
  <c r="B12" i="17"/>
  <c r="C11" i="17"/>
  <c r="B11" i="17"/>
  <c r="C10" i="17"/>
  <c r="B10" i="17"/>
  <c r="C9" i="17"/>
  <c r="C8" i="17"/>
  <c r="B8" i="17"/>
  <c r="C4" i="17"/>
  <c r="B2" i="17"/>
  <c r="B100" i="57"/>
  <c r="B104" i="57"/>
  <c r="B103" i="57"/>
  <c r="C100" i="57"/>
  <c r="C99" i="57"/>
  <c r="B99" i="57"/>
  <c r="B98" i="57"/>
  <c r="C95" i="57"/>
  <c r="B95" i="57"/>
  <c r="C94" i="57"/>
  <c r="B94" i="57"/>
  <c r="C93" i="57"/>
  <c r="B93" i="57"/>
  <c r="C92" i="57"/>
  <c r="B92" i="57"/>
  <c r="C91" i="57"/>
  <c r="B91" i="57"/>
  <c r="B90" i="57"/>
  <c r="B89" i="57"/>
  <c r="B87" i="57"/>
  <c r="B85" i="57"/>
  <c r="B84" i="57"/>
  <c r="B83" i="57"/>
  <c r="B82" i="57"/>
  <c r="B81" i="57"/>
  <c r="B80" i="57"/>
  <c r="B79" i="57"/>
  <c r="B78" i="57"/>
  <c r="B77" i="57"/>
  <c r="B76" i="57"/>
  <c r="B75" i="57"/>
  <c r="B74" i="57"/>
  <c r="B73" i="57"/>
  <c r="C71" i="57"/>
  <c r="B71" i="57"/>
  <c r="C70" i="57"/>
  <c r="B70" i="57"/>
  <c r="C69" i="57"/>
  <c r="B69" i="57"/>
  <c r="B68" i="57"/>
  <c r="B66" i="57"/>
  <c r="C64" i="57"/>
  <c r="B64" i="57"/>
  <c r="C63" i="57"/>
  <c r="B63" i="57"/>
  <c r="C62" i="57"/>
  <c r="B62" i="57"/>
  <c r="C61" i="57"/>
  <c r="B61" i="57"/>
  <c r="C60" i="57"/>
  <c r="B60" i="57"/>
  <c r="C59" i="57"/>
  <c r="B59" i="57"/>
  <c r="C58" i="57"/>
  <c r="B58" i="57"/>
  <c r="C57" i="57"/>
  <c r="B57" i="57"/>
  <c r="C56" i="57"/>
  <c r="B56" i="57"/>
  <c r="C55" i="57"/>
  <c r="B55" i="57"/>
  <c r="C54" i="57"/>
  <c r="B54" i="57"/>
  <c r="C53" i="57"/>
  <c r="B53" i="57"/>
  <c r="C52" i="57"/>
  <c r="B52" i="57"/>
  <c r="C51" i="57"/>
  <c r="B51" i="57"/>
  <c r="C50" i="57"/>
  <c r="B50" i="57"/>
  <c r="B49" i="57"/>
  <c r="C48" i="57"/>
  <c r="B48" i="57"/>
  <c r="B47" i="57"/>
  <c r="B45" i="57"/>
  <c r="C43" i="57"/>
  <c r="B43" i="57"/>
  <c r="C42" i="57"/>
  <c r="B42" i="57"/>
  <c r="C41" i="57"/>
  <c r="B41" i="57"/>
  <c r="C40" i="57"/>
  <c r="B40" i="57"/>
  <c r="C39" i="57"/>
  <c r="B39" i="57"/>
  <c r="C38" i="57"/>
  <c r="B38" i="57"/>
  <c r="C37" i="57"/>
  <c r="B37" i="57"/>
  <c r="C36" i="57"/>
  <c r="B36" i="57"/>
  <c r="C35" i="57"/>
  <c r="B35" i="57"/>
  <c r="B34" i="57"/>
  <c r="C21" i="57"/>
  <c r="C20" i="57"/>
  <c r="C18" i="57"/>
  <c r="C17" i="57"/>
  <c r="C16" i="57"/>
  <c r="C14" i="57"/>
  <c r="C13" i="57"/>
  <c r="C12" i="57"/>
  <c r="C11" i="57"/>
  <c r="C9" i="57"/>
  <c r="B21" i="57"/>
  <c r="B20" i="57"/>
  <c r="B19" i="57"/>
  <c r="B18" i="57"/>
  <c r="B17" i="57"/>
  <c r="B16" i="57"/>
  <c r="B15" i="57"/>
  <c r="B14" i="57"/>
  <c r="B13" i="57"/>
  <c r="B12" i="57"/>
  <c r="B11" i="57"/>
  <c r="B10" i="57"/>
  <c r="B9" i="57"/>
  <c r="B8" i="57"/>
  <c r="B6" i="57"/>
  <c r="C4" i="57"/>
  <c r="B2" i="57"/>
  <c r="A11" i="12"/>
  <c r="E11" i="12"/>
  <c r="D11" i="12"/>
  <c r="C11" i="12"/>
  <c r="B11" i="12"/>
  <c r="A12" i="12"/>
  <c r="E12" i="12"/>
  <c r="D12" i="12"/>
  <c r="C12" i="12"/>
  <c r="B12" i="12"/>
  <c r="A43" i="12"/>
  <c r="A41" i="12"/>
</calcChain>
</file>

<file path=xl/sharedStrings.xml><?xml version="1.0" encoding="utf-8"?>
<sst xmlns="http://schemas.openxmlformats.org/spreadsheetml/2006/main" count="3330" uniqueCount="1593">
  <si>
    <t>Указатель содержания GRI</t>
  </si>
  <si>
    <t>%</t>
  </si>
  <si>
    <t>Возобновляемые источники энергии</t>
  </si>
  <si>
    <t>-</t>
  </si>
  <si>
    <t>нет</t>
  </si>
  <si>
    <t>тонны</t>
  </si>
  <si>
    <t>Потребление теплоэнергии</t>
  </si>
  <si>
    <t>Опасные отходы</t>
  </si>
  <si>
    <t>Неопасные отходы</t>
  </si>
  <si>
    <t>GRI</t>
  </si>
  <si>
    <t>Мужчины</t>
  </si>
  <si>
    <t>часов</t>
  </si>
  <si>
    <t xml:space="preserve">Другие </t>
  </si>
  <si>
    <t xml:space="preserve">меньше, чем 3 года </t>
  </si>
  <si>
    <t>4-7 лет</t>
  </si>
  <si>
    <t>8 - больше</t>
  </si>
  <si>
    <t>Правление</t>
  </si>
  <si>
    <t>Количество жалоб и обращению по горячей линии</t>
  </si>
  <si>
    <t>Не анонимно</t>
  </si>
  <si>
    <t>Анонимно</t>
  </si>
  <si>
    <t>Не подтверждено</t>
  </si>
  <si>
    <t>Подтверждено</t>
  </si>
  <si>
    <t>тыс.тенге</t>
  </si>
  <si>
    <t>Выручка</t>
  </si>
  <si>
    <t>Себестоимость реализации</t>
  </si>
  <si>
    <t>EBITDA</t>
  </si>
  <si>
    <t>Чистая прибыль</t>
  </si>
  <si>
    <t>Капитальные затраты</t>
  </si>
  <si>
    <t>Чистый долг</t>
  </si>
  <si>
    <t>Дивиденды выплаченные</t>
  </si>
  <si>
    <t>201-1 Созданная и распределенная прямая экономическая стоимость</t>
  </si>
  <si>
    <t xml:space="preserve">Доход от продажи золота </t>
  </si>
  <si>
    <t>Доход от контрактов на строительство</t>
  </si>
  <si>
    <t>Продажа золотосодержащих изделий</t>
  </si>
  <si>
    <t>Продажа других товаров</t>
  </si>
  <si>
    <t>Продажа серебросодержащих изделий</t>
  </si>
  <si>
    <t>Продажа аффинированного золота</t>
  </si>
  <si>
    <t>Расходы по процентам и дивидендам</t>
  </si>
  <si>
    <t>Прочие расходы</t>
  </si>
  <si>
    <t>Доля закупок у местных поставщиков</t>
  </si>
  <si>
    <t>204-1 Доля закупочных расходов, приходящаяся на местных поставщиков</t>
  </si>
  <si>
    <t>Этот документ дополняет информацию, представленную в нашем ежегодном Отчете об устойчивом развитии, и включает данные, которые не могут быть представлены в Отчете из-за ограничений по объему. Дополнительные данные могут быть предоставлены по запросу.</t>
  </si>
  <si>
    <t>Данные представлены с использованием метрической системы и казахстанских тенге, если не указано иное. Некоторые цифры и проценты могут быть округлены и в сумме могут не составлять общую цифру или 100%.</t>
  </si>
  <si>
    <t>Изменения в данных и повторные отчеты могут происходить в течение года в связи с улучшением методов отчетности или сбора и будут отмечены с объяснением пересчета.</t>
  </si>
  <si>
    <t>ЕИ</t>
  </si>
  <si>
    <t>Общее количество отработанных часов</t>
  </si>
  <si>
    <t>Смертельные случаи</t>
  </si>
  <si>
    <t>LTIFR</t>
  </si>
  <si>
    <t>ед.</t>
  </si>
  <si>
    <t>Профессиональные заболевания</t>
  </si>
  <si>
    <t>Респираторные заболевания</t>
  </si>
  <si>
    <t xml:space="preserve">Потеря слуха </t>
  </si>
  <si>
    <t>Расстройства опорно-двигательного аппарата</t>
  </si>
  <si>
    <t>Онкология</t>
  </si>
  <si>
    <t>Другие медицинские заболевания</t>
  </si>
  <si>
    <t>Численность персонала</t>
  </si>
  <si>
    <t>Средняя численность</t>
  </si>
  <si>
    <t>чел.</t>
  </si>
  <si>
    <t>Общая численность на 31 декабря</t>
  </si>
  <si>
    <t>Состав персонала в разбивкe по типу трудового договора и типу занятости</t>
  </si>
  <si>
    <t>Женщины</t>
  </si>
  <si>
    <t>Всего</t>
  </si>
  <si>
    <t>Постоянный договор</t>
  </si>
  <si>
    <t>Срочный договор</t>
  </si>
  <si>
    <t>По типу трудового договора</t>
  </si>
  <si>
    <t>По типу занятости</t>
  </si>
  <si>
    <t>Сотрудники, работающие полный рабочий день</t>
  </si>
  <si>
    <t>Сотрудники, работающие неполный рабочий день</t>
  </si>
  <si>
    <t>Состав персонала в разбивке по возрастным группам</t>
  </si>
  <si>
    <t>Сотрудники младше 30 лет:</t>
  </si>
  <si>
    <t>Доля сотрудников младше 30 лет</t>
  </si>
  <si>
    <t>Сотрудники в возрасте от 30 до 50 лет:</t>
  </si>
  <si>
    <t>Доля сотрудников в возрасте от 30 до 50 лет</t>
  </si>
  <si>
    <t>Сотрудники старше 50 лет:</t>
  </si>
  <si>
    <t>Доля сотрудников старше 50 лет</t>
  </si>
  <si>
    <t>Коэффициент добровольной текучести кадров</t>
  </si>
  <si>
    <t>Доля женщин</t>
  </si>
  <si>
    <t>Доля женщин в общей численности персонала</t>
  </si>
  <si>
    <t>Доля женщин-специалистов</t>
  </si>
  <si>
    <t>Доля женщин-рабочих</t>
  </si>
  <si>
    <t>Разрыв в оплате труда между мужчинами и женщинами</t>
  </si>
  <si>
    <t>Состав персонала в разбивке по полу</t>
  </si>
  <si>
    <t>Обучение персонала</t>
  </si>
  <si>
    <t>Количество сотрудников, прошедших обучение</t>
  </si>
  <si>
    <t>Общий объем инвестиций в обучение</t>
  </si>
  <si>
    <t>тенге</t>
  </si>
  <si>
    <t>GRI 2-7</t>
  </si>
  <si>
    <t>В разбивке по полу</t>
  </si>
  <si>
    <t>Руководители</t>
  </si>
  <si>
    <t>Специалисты</t>
  </si>
  <si>
    <t>Рабочие</t>
  </si>
  <si>
    <t>Сотрудники с инвалидностью</t>
  </si>
  <si>
    <t>Количество сотрудников, взявших отпуск по уходу за ребенком:</t>
  </si>
  <si>
    <t>Доля сотрудников, вернувшихся на работу после отпуска по уходу за ребенком</t>
  </si>
  <si>
    <t>Дополнительная информация</t>
  </si>
  <si>
    <t>GRI 401-1</t>
  </si>
  <si>
    <t>GRI 202-1</t>
  </si>
  <si>
    <t>По полу</t>
  </si>
  <si>
    <t>По возрасту</t>
  </si>
  <si>
    <t>До 30 лет</t>
  </si>
  <si>
    <t>30-50 лет</t>
  </si>
  <si>
    <t>Старше 50 лет</t>
  </si>
  <si>
    <t>Текучесть кадров по Группе</t>
  </si>
  <si>
    <t>Состав персонала по Группе</t>
  </si>
  <si>
    <t>Общая текучесть кадров</t>
  </si>
  <si>
    <t>Сотрудники, трудоустроенные в отчетном периоде</t>
  </si>
  <si>
    <t>Доля сотрудников, нанятых из местного сообщества</t>
  </si>
  <si>
    <t>Минимальный размера оплаты труда РК</t>
  </si>
  <si>
    <t>Средняя заработная плата по Компании</t>
  </si>
  <si>
    <t>Средняя заработная плата по региону РК</t>
  </si>
  <si>
    <t>Оплата труда</t>
  </si>
  <si>
    <t>Производство</t>
  </si>
  <si>
    <t>Добыча руды</t>
  </si>
  <si>
    <t>Открытые работы</t>
  </si>
  <si>
    <t>Подземные работы</t>
  </si>
  <si>
    <t>Переработка руды</t>
  </si>
  <si>
    <t>Золото</t>
  </si>
  <si>
    <t>Налог на добычу полезных ископаемых</t>
  </si>
  <si>
    <t>Нераспределенная экономическая стоимость</t>
  </si>
  <si>
    <t>тонн</t>
  </si>
  <si>
    <t>унц.</t>
  </si>
  <si>
    <t>Доля закупок с местным содержанием</t>
  </si>
  <si>
    <t>Сумма закупок товаров</t>
  </si>
  <si>
    <t>Сумма закупок услуг</t>
  </si>
  <si>
    <t>Окружающая среда</t>
  </si>
  <si>
    <t>коэф.</t>
  </si>
  <si>
    <t>Председатель Совета</t>
  </si>
  <si>
    <t>Независимость Председателя Совета на момент назначения</t>
  </si>
  <si>
    <t xml:space="preserve">Независимые директора, не являющиеся исполнительными лицами Компании </t>
  </si>
  <si>
    <t>Директора, не являющиеся исполнительными лицами Компании</t>
  </si>
  <si>
    <t>Директора, имеющие исполнительные полномочия</t>
  </si>
  <si>
    <t>Доля независимых директоров, не являющихся исполнительными лицами Компании</t>
  </si>
  <si>
    <t xml:space="preserve">Состав и независимость Совета директоров </t>
  </si>
  <si>
    <t>Независимость комитетов Совета директоров</t>
  </si>
  <si>
    <t>GRI 2-9</t>
  </si>
  <si>
    <t>Комитет по аудиту</t>
  </si>
  <si>
    <t>Комитет по назначениям и вознаграждениям</t>
  </si>
  <si>
    <t>Комитет по стратегии</t>
  </si>
  <si>
    <t>Гендерный состав Совета директоров</t>
  </si>
  <si>
    <t xml:space="preserve">Срок пребывания в должности </t>
  </si>
  <si>
    <t>Корпоративное управление и этика</t>
  </si>
  <si>
    <t>Возраст членов Совета директоров</t>
  </si>
  <si>
    <t>кол-во</t>
  </si>
  <si>
    <t>Младше 30 лет:</t>
  </si>
  <si>
    <t xml:space="preserve">Баланс квалификации в Совете директоров </t>
  </si>
  <si>
    <t>Финансы</t>
  </si>
  <si>
    <t>GRI 2-9, GRI 2-11, GRI 2-15</t>
  </si>
  <si>
    <t>GRI 2-9, GRI 405-1</t>
  </si>
  <si>
    <t>Количество заседаний</t>
  </si>
  <si>
    <t>Деловая этика</t>
  </si>
  <si>
    <t>Случаи конфликта интересов</t>
  </si>
  <si>
    <t>Случаи дискриминации</t>
  </si>
  <si>
    <t>Случаи отмывания денег</t>
  </si>
  <si>
    <t>Общий объем образованных отходов</t>
  </si>
  <si>
    <t>т</t>
  </si>
  <si>
    <t>По виду отходов</t>
  </si>
  <si>
    <t>Вскрышные породы</t>
  </si>
  <si>
    <t>По классу опасности</t>
  </si>
  <si>
    <t>Образование отходов и обращение с отходами по Группе</t>
  </si>
  <si>
    <t>Отходы</t>
  </si>
  <si>
    <t>Качество воздуха</t>
  </si>
  <si>
    <t>Диоксид серы (SO₂)</t>
  </si>
  <si>
    <t>Оксиды азота (NOₓ)</t>
  </si>
  <si>
    <t>Оксид углерода</t>
  </si>
  <si>
    <t>Твердые частицы</t>
  </si>
  <si>
    <t>Озоноразрушающие вещества, эквивалентные ХФУ 11</t>
  </si>
  <si>
    <t>Летучие органические соединения (ЛОС)</t>
  </si>
  <si>
    <t>Выбросы загрязняющих веществ по Группе</t>
  </si>
  <si>
    <t>Другие</t>
  </si>
  <si>
    <t>Водопотребление</t>
  </si>
  <si>
    <t>Забор воды, включая:</t>
  </si>
  <si>
    <t>Подземные воды</t>
  </si>
  <si>
    <t>Поверхностные воды</t>
  </si>
  <si>
    <t>Внешние системы водоснабжения</t>
  </si>
  <si>
    <t>Использование воды, включая:</t>
  </si>
  <si>
    <t>Свежая вода</t>
  </si>
  <si>
    <t>Водоотведение, включая:</t>
  </si>
  <si>
    <t>в водотоки</t>
  </si>
  <si>
    <t>на рельеф</t>
  </si>
  <si>
    <t>в канализацию</t>
  </si>
  <si>
    <t>Общий объем водопотребления</t>
  </si>
  <si>
    <t>Доля повторно используемой и оборотной воды</t>
  </si>
  <si>
    <t>Удельное потребление свежей воды</t>
  </si>
  <si>
    <t>Биоразнообразие и использование земель</t>
  </si>
  <si>
    <t>га</t>
  </si>
  <si>
    <t>Общая площадь нарушенных и еще не рекультивированных земель</t>
  </si>
  <si>
    <t>Использование земель по Группе</t>
  </si>
  <si>
    <t>Охраняемые и редкие виды, обитающие на территориях деятельности</t>
  </si>
  <si>
    <t>Минеральные отходы</t>
  </si>
  <si>
    <t>Неминеральные отходы</t>
  </si>
  <si>
    <t xml:space="preserve">Хвосты </t>
  </si>
  <si>
    <t>Обращение с отходами</t>
  </si>
  <si>
    <t>Инвестиции в охрану окружающей среды, включая:</t>
  </si>
  <si>
    <t>Область охвата 1 (прямые выбросы)</t>
  </si>
  <si>
    <t>т СО₂-экв.</t>
  </si>
  <si>
    <t>Область охвата 2 (косвенные энергетические выбросы)</t>
  </si>
  <si>
    <t>Область охвата 3 (другие косвенные выбросы)</t>
  </si>
  <si>
    <t>Выбросы парниковых газов по Группе</t>
  </si>
  <si>
    <t>Изменение климата и энергопотребление</t>
  </si>
  <si>
    <t>Дизельное топливо, включая:</t>
  </si>
  <si>
    <t>ГДж</t>
  </si>
  <si>
    <t>Дизельное топливо для транспорта и самоходной техники</t>
  </si>
  <si>
    <t>Дизельное топливо для выработки электроэнергии</t>
  </si>
  <si>
    <t>Дизельное топливо для выработки теплоэнергии</t>
  </si>
  <si>
    <t>Покупная электроэнергия</t>
  </si>
  <si>
    <t>Уголь для выработки теплоэнергии</t>
  </si>
  <si>
    <t>Бензин</t>
  </si>
  <si>
    <t>Общее энергопотребление</t>
  </si>
  <si>
    <t>ГДж на тыс. унц. зол. экв.</t>
  </si>
  <si>
    <t>Динамика энергоемкости</t>
  </si>
  <si>
    <t>% год к году</t>
  </si>
  <si>
    <t>Энергоемкость</t>
  </si>
  <si>
    <t>GRI 302-1, GRI 302-3, GRI 302-4</t>
  </si>
  <si>
    <t>Прямые и косвенные энергетические выбросы (область охвата 1 и область охвата 2 по рыночному методу)</t>
  </si>
  <si>
    <t>N/A</t>
  </si>
  <si>
    <t>Нарушения Кодекса корпоративной этики</t>
  </si>
  <si>
    <t>Значительные штрафы</t>
  </si>
  <si>
    <t>Неденежные санкции</t>
  </si>
  <si>
    <t>Случаи разглашения конфиденциальных и персональных данных или нарушений в области защиты персональных данных</t>
  </si>
  <si>
    <t>Штрафы за несоблюдение законодательства и нормативных требований в отношении предоставления или использования продукции и услуг</t>
  </si>
  <si>
    <t>Местные сообщества</t>
  </si>
  <si>
    <t>Социальные инвестиции</t>
  </si>
  <si>
    <t>Спорт</t>
  </si>
  <si>
    <t>Здравоохранение</t>
  </si>
  <si>
    <t>Образование</t>
  </si>
  <si>
    <t>Культура и искусство</t>
  </si>
  <si>
    <t>Социальная инфраструктура населенных пунктов</t>
  </si>
  <si>
    <t>Благотворительность</t>
  </si>
  <si>
    <t>Общая сумма денежных выплат политическим партиям, организациям и их представителям</t>
  </si>
  <si>
    <t>Взаимодействие с местными сообществами</t>
  </si>
  <si>
    <t>Трудоустройство</t>
  </si>
  <si>
    <t>Образование в области защиты окружающей среды</t>
  </si>
  <si>
    <t>Влияние предприятий на окружающую среду</t>
  </si>
  <si>
    <t>Прочие</t>
  </si>
  <si>
    <t>Доля обращений, на которые был дан ответ</t>
  </si>
  <si>
    <t>Общая сумма денежных выплат международным инициативам</t>
  </si>
  <si>
    <t>Показатели травматизма среди сотрудников</t>
  </si>
  <si>
    <t>Образование отходов</t>
  </si>
  <si>
    <t>Область охвата 2 (по рыночному методу)</t>
  </si>
  <si>
    <t>Области охвата 1 и 2 (по рыночному методу)</t>
  </si>
  <si>
    <t>Топливо для выработки электроэнергии</t>
  </si>
  <si>
    <t>Топливо для выработки теплоэнергии</t>
  </si>
  <si>
    <t>Управление водными ресурсами по Группе</t>
  </si>
  <si>
    <t>Управление водными ресурсами</t>
  </si>
  <si>
    <t>Всего по Группе</t>
  </si>
  <si>
    <t>Выбросы загрязняющих веществ</t>
  </si>
  <si>
    <t>Использование земель</t>
  </si>
  <si>
    <t>Выбросы парниковых газов (области охвата 1 и 2)</t>
  </si>
  <si>
    <t>Энергопотребление</t>
  </si>
  <si>
    <t>Количество штрафов</t>
  </si>
  <si>
    <t>Размер штрафов</t>
  </si>
  <si>
    <t>GRI 2-27</t>
  </si>
  <si>
    <t>Штрафы за нарушения в области ООС</t>
  </si>
  <si>
    <t>Инвестиции в охрану окружающей среды и штрафы</t>
  </si>
  <si>
    <t>GRI 2-25</t>
  </si>
  <si>
    <t>GRI 304-4</t>
  </si>
  <si>
    <t>GRI 303-3, GRI 303-4, GRI 303-5</t>
  </si>
  <si>
    <t>GRI 305-6, GRI 305-7</t>
  </si>
  <si>
    <t>Стандарт GRI</t>
  </si>
  <si>
    <t>Номер и название показателя</t>
  </si>
  <si>
    <t>GRI 1: Основы (Foundation 2021)</t>
  </si>
  <si>
    <t>GRI 2: Раскрытие общей информации (General Disclosures 2021)</t>
  </si>
  <si>
    <t>2-1 Информация о компании</t>
  </si>
  <si>
    <t>2-2 Юридические лица, включенные в консолидированную отчетность организации в области устойчивого развития</t>
  </si>
  <si>
    <t>2-3 Отчетный период, частота отчетности и контактная информация</t>
  </si>
  <si>
    <t>2-4 Пересмотр данных прошлых отчетов</t>
  </si>
  <si>
    <t>2-5 Внешнее заверение отчетности</t>
  </si>
  <si>
    <t>2-6 Деятельности организации и цепочка поставок</t>
  </si>
  <si>
    <t>2-7 Сотрудники</t>
  </si>
  <si>
    <t>2-8 Работники, не являющиеся сотрудниками организации</t>
  </si>
  <si>
    <t>2-9 Структура корпоративного управления</t>
  </si>
  <si>
    <t>2-10 Порядок выдвижения и отбора кандидатов в члены высшего органа корпоративного управления</t>
  </si>
  <si>
    <t>2-11 Председатель высшего органа корпоративного управления</t>
  </si>
  <si>
    <t>2-12 Роль высшего органа корпоративного управления и в разработке целей, ценностей и стратегии</t>
  </si>
  <si>
    <t>2-13 Делегирование полномочий</t>
  </si>
  <si>
    <t>2-14 Роль высшего органа корпоративного управления в подготовке отчета об устойчивом развитии</t>
  </si>
  <si>
    <t>2-15 Конфликты интересов</t>
  </si>
  <si>
    <t>2-16 Механизм подачи существенных жалоб и обращений</t>
  </si>
  <si>
    <t>2-17 Коллективное знание членов высшего органа корпоративного управления</t>
  </si>
  <si>
    <t>2-18 Оценка деятельности высшего органа корпоративного управления</t>
  </si>
  <si>
    <t>2-19 Правила вознаграждения</t>
  </si>
  <si>
    <t>2-20 Порядок определения размера вознаграждения</t>
  </si>
  <si>
    <t>2-21 Отношение общего годового вознаграждения наиболее высокооплачиваемого должностного лица к среднему годовому вознаграждению всех сотрудников</t>
  </si>
  <si>
    <t>2-22 Заявление о стратегии в области устойчивого развития</t>
  </si>
  <si>
    <t>2-23 Приверженности политикам</t>
  </si>
  <si>
    <t>2-24 Внедрение политик</t>
  </si>
  <si>
    <t>2-25 Меры по снижению негативного воздействия</t>
  </si>
  <si>
    <t>2-26 Механизмы взаимодействия</t>
  </si>
  <si>
    <t>2-27 Соответствие законодательству</t>
  </si>
  <si>
    <t>2-28 Членство в ассоциациях</t>
  </si>
  <si>
    <t>2-29 Подход к взаимодействию с заинтересованныеми сторонами</t>
  </si>
  <si>
    <t>2-30 Коллективные договоры</t>
  </si>
  <si>
    <t>GRI 3: Существенные темы (Material Topics 2021)</t>
  </si>
  <si>
    <t>3-1 Процесс определения существенных тем</t>
  </si>
  <si>
    <t>3-2 Перечень существенных тем</t>
  </si>
  <si>
    <t>GRI 201: Экономическое воздействие (Economic Performance 2016)</t>
  </si>
  <si>
    <t>3-3 Управление существенными темами</t>
  </si>
  <si>
    <t>201-2 Финансовые аспекты и прочие риски и возможности для деятельности организации, связанные с изменением климата</t>
  </si>
  <si>
    <t>201-3 Пенсионные и прочие обязательства по выплатам</t>
  </si>
  <si>
    <t>201-4 Финансовая поддержка, полученная от государства</t>
  </si>
  <si>
    <t>GRI 202: Присутствие на рынке (Market Presence 2016)</t>
  </si>
  <si>
    <t>202-1 Отношение стандартной заработной платы начального уровня сотрудников разного пола к установленной минимальной заработной плате в регионах деятельности организации</t>
  </si>
  <si>
    <t>202-2 Доля руководителей высшего ранга, нанятых из числа представителей местного населения</t>
  </si>
  <si>
    <t>GRI 203: Косвенные экономические воздействия (Indirect Economic Impacts 2016)</t>
  </si>
  <si>
    <t>203-1 Инвестиции в инфраструктуру и безвозмездные услуги</t>
  </si>
  <si>
    <t>GRI 204: Практика закупок (Procurement Practices 2016)</t>
  </si>
  <si>
    <t>GRI 205: Противодействие коррупции (Anti-corruption 2016)</t>
  </si>
  <si>
    <t>205-1 Подразделения, в отношении которых проводилась оценка рисков, связанных с коррупцией</t>
  </si>
  <si>
    <t>205-2 Информирование о политиках и методах противодействия коррупции и обучение им</t>
  </si>
  <si>
    <t>205-3 Подтвержденные случаи коррупции и принятые меры</t>
  </si>
  <si>
    <t>GRI 206: Антимонопольное поведение (Anti-competitive Behavior 2016)</t>
  </si>
  <si>
    <t>206-1 Правовые действия в отношении организации в связи с препятствием конкуренции и монопольным поведением</t>
  </si>
  <si>
    <t>GRI 207: Налоги (Tax 2019)</t>
  </si>
  <si>
    <t>207-1 Подход к управлению вопросами, связанными с налогами</t>
  </si>
  <si>
    <t>207-2 Налоговое управление, контроль и управление рисками</t>
  </si>
  <si>
    <t>207-3 Взаимодействие с заинтересованными сторонами по вопросам, связанным с налогами</t>
  </si>
  <si>
    <t>207-4 Информация по налогам и другим связанным финансовым показателям в разрезе налоговых юрисдикций</t>
  </si>
  <si>
    <t>GRI 301: Материалы (Materials 2016)</t>
  </si>
  <si>
    <t>301-1 Израсходованные материалы по массе или объему</t>
  </si>
  <si>
    <t>301-2 Доля материалов, представляющих собой переработанные или повторно используемые отходы</t>
  </si>
  <si>
    <t>GRI 302: Энергия (Energy 2016)</t>
  </si>
  <si>
    <t>302-1 Потребление энергии внутри организации</t>
  </si>
  <si>
    <t>302-3 Энергоемкость</t>
  </si>
  <si>
    <t>302-4 Сокращение энергопотребления</t>
  </si>
  <si>
    <t>GRI 303: Вода и сбросы (Water and Effluents 2018)</t>
  </si>
  <si>
    <t>303-1 Управление водными ресурсами, находящимися в совместном пользовании</t>
  </si>
  <si>
    <t>303-2 Управление воздействием от водоотведения</t>
  </si>
  <si>
    <t>303-3 Водозабор</t>
  </si>
  <si>
    <t>303-4 Водоотведение</t>
  </si>
  <si>
    <t>303-5 Потребление воды</t>
  </si>
  <si>
    <t>GRI 304: Биоразнообразие (Biodiversity 2016)</t>
  </si>
  <si>
    <t>304-1 Производственные площадки, находящиеся в собственности, в аренде или под управлением организации и расположенные на охраняемых природных территориях и территориях с высокой ценностью биоразнообразия вне их границ</t>
  </si>
  <si>
    <t>304-2 Существенные воздействия деятельности, продукции и услуг на биоразнообразие</t>
  </si>
  <si>
    <t>304-3 Охраняемые или восстановленные места обитания</t>
  </si>
  <si>
    <t>304-4 Виды, занесенные в красный список МСОП и национальный список охраняемых видов, места обитания которых находятся на территории, затрагиваемой деятельностью организации</t>
  </si>
  <si>
    <t>GRI 305: Выбросы (Emissions 2016)</t>
  </si>
  <si>
    <t>305-1 Прямые выбросы парниковых газов (область охвата 1)</t>
  </si>
  <si>
    <t>305-2 Косвенные энергетические выбросы парниковых газов (область охвата 2)</t>
  </si>
  <si>
    <t>305-3 Другие косвенные выбросы парниковых газов (область охвата 3)</t>
  </si>
  <si>
    <t>305-4 Интенсивность выбросов парниковых газов</t>
  </si>
  <si>
    <t>305-5 Сокращение выбросов парниковых газов</t>
  </si>
  <si>
    <t>305-6 Выбросы озоноразрушающих веществ</t>
  </si>
  <si>
    <t>305-7 Выбросы в атмосферу NOₓ, SOₓ и других значимых загрязняющих веществ</t>
  </si>
  <si>
    <t>GRI 306: Отходы (Waste 2020)</t>
  </si>
  <si>
    <t>306-1 Образование отходов и связанные с ними существенные воздействия</t>
  </si>
  <si>
    <t>306-2 Меры, принимаемые для управления существенными воздействиями образующихся отходов</t>
  </si>
  <si>
    <t>306-3 Общая масса образованных отходов</t>
  </si>
  <si>
    <t>306-4 Общий вес утилизированных отходов</t>
  </si>
  <si>
    <t>306-5 Общий вес отходов, направленных на обезвреживание и захоронение</t>
  </si>
  <si>
    <t>GRI 308: Экологическая оценка поставщиков (Supplier Environmental Assessment 2016)</t>
  </si>
  <si>
    <t>308-1 Процент новых поставщиков, прошедших оценку по экологическим критериям</t>
  </si>
  <si>
    <t>308-2 Негативное воздействие на окружающую среду в цепочке поставок и предпринятые действия</t>
  </si>
  <si>
    <t>GRI 401: Занятость (Employment) 2016</t>
  </si>
  <si>
    <t>401-1 Количество нанятых сотрудников и текучесть кадров</t>
  </si>
  <si>
    <t>401-2 Льготы, предоставляемые сотрудникам, работающим на условиях полной занятости, которые не предоставляются сотрудникам, работающим на условиях временной или неполной занятости</t>
  </si>
  <si>
    <t>401-3 Предоставление отпуска по уходу за ребенком</t>
  </si>
  <si>
    <t>GRI 402: Взаимоотношения работников и руководства (Labor/Management Relations 2016)</t>
  </si>
  <si>
    <t>402-1 Минимальный период уведомления в отношении существенных изменений в деятельности организации</t>
  </si>
  <si>
    <t>GRI 403: Охрана труда и промышленная безопасность (Occupational Health and Safety 2018)</t>
  </si>
  <si>
    <t>403-1 Система управления вопросами безопасности труда и профессионального здоровья</t>
  </si>
  <si>
    <t>403-2 Идентификация опасностей, оценка рисков и расследование инцидентов</t>
  </si>
  <si>
    <t>403-3 Услуги, предоставляемые в целях сохранения профессионального здоровья</t>
  </si>
  <si>
    <t>403-4 Возможности для работников участвовать в улучшении системы охраны труда, консультации и коммуникации с работниками по вопросам охраны труда</t>
  </si>
  <si>
    <t>403-5 Обучение по охране труда и безопасности для работников</t>
  </si>
  <si>
    <t>403-6 Сохранение здоровья работников</t>
  </si>
  <si>
    <t>403-7 Предотвращение и смягчение воздействий на здоровье и безопасность труда работников, связанных с профессиональной деятельностью</t>
  </si>
  <si>
    <t>403-8 Персонал, работающий в рамках системы управления охраной труда и безопасностью</t>
  </si>
  <si>
    <t>403-9 Производственные травмы</t>
  </si>
  <si>
    <t>403-10 Профессиональные заболевания</t>
  </si>
  <si>
    <t>GRI 404: Обучение и развитие (Training and Education 2016)</t>
  </si>
  <si>
    <t>404-1 Среднее количество часов обучения в год на одного сотрудника</t>
  </si>
  <si>
    <t>404-2 Программы по повышению квалификации сотрудников для дальнейшего трудоустройства</t>
  </si>
  <si>
    <t>404-3 Доля работников, для которых проводится периодическая оценка результатов работы и развития карьеры</t>
  </si>
  <si>
    <t>GRI 405: Разнообразие и равные возможности (Diversity and Equal Opportunity 2016)</t>
  </si>
  <si>
    <t>405-1 Состав руководящих органов и основных категорий персонала</t>
  </si>
  <si>
    <t>405-2 Соотношение базовой заработной платы женщин и мужчин</t>
  </si>
  <si>
    <t>GRI 406: Отсутствие дискриминации (Nondiscrimination 2016)</t>
  </si>
  <si>
    <t>406-1 Случаи дискриминации и предпринятые корректирующие действия</t>
  </si>
  <si>
    <t>GRI 407: Свобода ассоциаций и ведения переговоров (Freedom of Association and Collective Bargaining 2016)</t>
  </si>
  <si>
    <t>407-1 Свобода ассоциаций и ведения коллективных переговоров</t>
  </si>
  <si>
    <t>GRI 408: Детский труд (Child Labor 2016)</t>
  </si>
  <si>
    <t>408-1 Подразделения и поставщики, в которых имеется существенный риск использования детского труда</t>
  </si>
  <si>
    <t>GRI 409: Принудительный или обязательный труд (Forced or Compulsory Labor 2016)</t>
  </si>
  <si>
    <t>409-1 Подразделения и поставщики, в которых имеется существенный риск использования принудительного или обязательного труда</t>
  </si>
  <si>
    <t>GRI 410: Практики обеспечения безопасности (Security Practices 2016)</t>
  </si>
  <si>
    <t>410-1 Доля сотрудников службы безопасности, прошедших обучение политикам и процедурам в отношении аспектов прав человека</t>
  </si>
  <si>
    <t>GRI 411: Права коренных народов (Rights of Indigenous Peoples 2016)</t>
  </si>
  <si>
    <t>411-1 Случаи нарушений прав коренных и малочисленных народов</t>
  </si>
  <si>
    <t>GRI 413: Местные сообщества (Local Communities 2016)</t>
  </si>
  <si>
    <t>413-1 Общее количество предприятий, вблизи которых реализованы программы взаимодействия с местными сообществами, программы оценки воздействия деятельности на местные сообщества и программы развития местных сообществ</t>
  </si>
  <si>
    <t>413-2 Подразделения с существенным фактическим или потенциальным отрицательным воздействием на местные сообщества</t>
  </si>
  <si>
    <t>GRI 414: Оценка поставщиков по социальным критериям (Supplier Social Assessment 2016)</t>
  </si>
  <si>
    <t>414-1 Оценка новых поставщиков по социальным критериям</t>
  </si>
  <si>
    <t>414-2 Негативные воздействия в цепочке поставок и предпринятые меры</t>
  </si>
  <si>
    <t>GRI 415: Общественно-политическая деятельность (Public Policy 2016)</t>
  </si>
  <si>
    <t>415-1 Политические взносы</t>
  </si>
  <si>
    <t>GRI 418: Частная жизнь потребителей (Customer Privacy 2016)</t>
  </si>
  <si>
    <t>Расположение в датабуке с данными в области ESG</t>
  </si>
  <si>
    <t>418-1 Обоснованные жалобы на нарушения конфиденциальности клиентов и потери данных клиентов</t>
  </si>
  <si>
    <t>Объем повторно используемой и оборотной воды</t>
  </si>
  <si>
    <t>Озоноразрушающие вещества</t>
  </si>
  <si>
    <t>Забор свежей воды, включая:</t>
  </si>
  <si>
    <t xml:space="preserve">Подписавшие коллективный договор от общего числа сотрудников </t>
  </si>
  <si>
    <t>Руководители и специалисты</t>
  </si>
  <si>
    <t>GRI 404-1</t>
  </si>
  <si>
    <t>Доля женщин-руководителей высшего звена</t>
  </si>
  <si>
    <t>Доля женщин-руководителей функционального звена</t>
  </si>
  <si>
    <t>млн тенге</t>
  </si>
  <si>
    <t>GRI 403-9, 403-10</t>
  </si>
  <si>
    <t>GRI 403-5</t>
  </si>
  <si>
    <t>Всего несчастных случаев:</t>
  </si>
  <si>
    <t>Тяжелые несчастные случаи</t>
  </si>
  <si>
    <t>Легкие несчастные случаи</t>
  </si>
  <si>
    <t>Профессиональные заболевания и проблемы со здоровьем</t>
  </si>
  <si>
    <t xml:space="preserve">Происшествия с ограничением трудоспособности </t>
  </si>
  <si>
    <t>Происшествий с оказанием медицинской помощи</t>
  </si>
  <si>
    <t>Травма с потерей рабочих дней (LTI)</t>
  </si>
  <si>
    <t>Примечания:</t>
  </si>
  <si>
    <t>TRIR</t>
  </si>
  <si>
    <t>GRI 204-1</t>
  </si>
  <si>
    <t>Обязательное обучение</t>
  </si>
  <si>
    <t>тыс. тенге</t>
  </si>
  <si>
    <t>В разбивке по должности</t>
  </si>
  <si>
    <t>Прибыль (убыток) до налогообложения</t>
  </si>
  <si>
    <t>Уплаченный налог на прибыль организаций</t>
  </si>
  <si>
    <t>Подоходный налог, начисленный на прибыль (убыток)</t>
  </si>
  <si>
    <t>Общие выплаты сотрудникам (включая соответствующие налоги)</t>
  </si>
  <si>
    <t>Отраслевые налоговые сборы и прочие налоги или выплаты в пользу государства</t>
  </si>
  <si>
    <t>Материальные активы, за вычетом денежных средств и денежных эквивалентов</t>
  </si>
  <si>
    <t>Налоги</t>
  </si>
  <si>
    <t>Всего трудоустроенных сотрудников</t>
  </si>
  <si>
    <t>Текущий подоходный налог</t>
  </si>
  <si>
    <t>Сумма закупок работ</t>
  </si>
  <si>
    <t>От 30 до 50 лет</t>
  </si>
  <si>
    <t>GRI 405-1</t>
  </si>
  <si>
    <t>GRI 205-3, GRI 406-1, GRI 418-1, GRI 2-15, GRI 2-25, GRI 2-26</t>
  </si>
  <si>
    <t>Средняя посещаемость заседаний совета директоров</t>
  </si>
  <si>
    <t>Количество неисполнительных/независимых директоров с четырьмя и менее другими мандатами</t>
  </si>
  <si>
    <t>Доля Совета Директоров из местного сообщества</t>
  </si>
  <si>
    <t>Дизельное топливо:</t>
  </si>
  <si>
    <t>Существенные случаи несоблюдения законов и нормативно-правовых актов</t>
  </si>
  <si>
    <t>Объем инвестиций в социальную сферу:</t>
  </si>
  <si>
    <t>Контрактные</t>
  </si>
  <si>
    <t>Сверхконтрактные</t>
  </si>
  <si>
    <t>Переселение</t>
  </si>
  <si>
    <t>Праздники</t>
  </si>
  <si>
    <t>GRI 2-16, GRI 2-26, GRI 413-1</t>
  </si>
  <si>
    <t>Доля активов, по которым проводятся консультации с общественностью</t>
  </si>
  <si>
    <t>Доля проектов развития, в которых проводятся консультации с общественностью</t>
  </si>
  <si>
    <t>Общее количество текущих производственных активов</t>
  </si>
  <si>
    <t>Хвосты</t>
  </si>
  <si>
    <t>Прочие отходы</t>
  </si>
  <si>
    <t>Категория (согласно классификации Казахстана)</t>
  </si>
  <si>
    <t>мегалитр</t>
  </si>
  <si>
    <t>Очистка сточных вод</t>
  </si>
  <si>
    <t>Защита и реабилитация почвы, подземных и поверхностных вод</t>
  </si>
  <si>
    <t>мегалитр/тонн переработанной руды</t>
  </si>
  <si>
    <t>Денежные затраты, тенге на унцию золотого эквивалента</t>
  </si>
  <si>
    <t>Цена реализации золота, $ за унцию</t>
  </si>
  <si>
    <t>Денежный поток от операционной деятельности</t>
  </si>
  <si>
    <t>Распределенная экономическая стоимость</t>
  </si>
  <si>
    <t>Ключевые показатели</t>
  </si>
  <si>
    <t>Расходы на социальную сферу (инвестиции в местные сообщества)</t>
  </si>
  <si>
    <t>Операционные расходы</t>
  </si>
  <si>
    <t>Заработная плата</t>
  </si>
  <si>
    <t>Расходы по налогам</t>
  </si>
  <si>
    <t>третьей стороне</t>
  </si>
  <si>
    <t>Забор свежей воды</t>
  </si>
  <si>
    <t>Прочие воды</t>
  </si>
  <si>
    <t>Техническая вода</t>
  </si>
  <si>
    <t>ХПВ</t>
  </si>
  <si>
    <t>Повторно используемая и оборотная вода</t>
  </si>
  <si>
    <t>Товаров</t>
  </si>
  <si>
    <t>Область охвата 3</t>
  </si>
  <si>
    <t>Общий объем водопотребления в регионах с дефицитом воды</t>
  </si>
  <si>
    <t>т CO₂-экв. на унц. зол. экв.</t>
  </si>
  <si>
    <t>Удельные выбросы парниковых газов (область охвата 1)</t>
  </si>
  <si>
    <t>Удельные выбросы парниковых газов (области охвата 1 и охвата 2)</t>
  </si>
  <si>
    <t>Количество обращений от местных сообществ</t>
  </si>
  <si>
    <t>Проданная третьим сторонам электроэнергия</t>
  </si>
  <si>
    <t>Проданная третьим сторонам теплоэнергия</t>
  </si>
  <si>
    <t>Энергопотребление по Группе (1)</t>
  </si>
  <si>
    <t>Общая площадь земель в собственности, аренде или под управлением</t>
  </si>
  <si>
    <t>Кол-во человек прошедших обучение</t>
  </si>
  <si>
    <t>Административно-технический персонал</t>
  </si>
  <si>
    <t>Руководители среднего звена</t>
  </si>
  <si>
    <t>Директора</t>
  </si>
  <si>
    <t>Кол-во тренингов </t>
  </si>
  <si>
    <t>Сред. кол-во часов на сотрудника</t>
  </si>
  <si>
    <t>Площадь нарушенных земель</t>
  </si>
  <si>
    <t>Площадь рекультивированных земель</t>
  </si>
  <si>
    <t>Социально-экономическое развитие</t>
  </si>
  <si>
    <t>Находящиеся на грани полного исчезновения (CR)</t>
  </si>
  <si>
    <t>Исчезающие (EN)</t>
  </si>
  <si>
    <t>Уязвимые (VU)</t>
  </si>
  <si>
    <t>Близкие к уязвимому положению (NT)</t>
  </si>
  <si>
    <t>Вызывающие наименьшие опасения (LC)</t>
  </si>
  <si>
    <t>Исчезающие (Категория 1)</t>
  </si>
  <si>
    <t>Сокращающиеся (Категория 2)</t>
  </si>
  <si>
    <t>Редкие (Категория 3)</t>
  </si>
  <si>
    <t>Восстановленные (Категория 5)</t>
  </si>
  <si>
    <t>Неопределенные (Категория 4)</t>
  </si>
  <si>
    <t>Категория (согласно классификации IUCN)</t>
  </si>
  <si>
    <t>Количество штрафов (превышающих 10 000 долларов США)</t>
  </si>
  <si>
    <t>Штрафы за несоблюдение экологического законодательства и платежи за сверхнормативные выбросы (превышающих 10 000 долларов США)</t>
  </si>
  <si>
    <t>Работ</t>
  </si>
  <si>
    <t>Услуг</t>
  </si>
  <si>
    <t>Энергоемкость, на тысячу унций золотого эквивалента</t>
  </si>
  <si>
    <t>Процент открытых вакансий, заполненных внутренними кандидатами</t>
  </si>
  <si>
    <t>Доля внутреннего найма</t>
  </si>
  <si>
    <t>Горное дело</t>
  </si>
  <si>
    <t>Устойчивое развитие</t>
  </si>
  <si>
    <t>Корпоративное управление</t>
  </si>
  <si>
    <t>По типу отходов</t>
  </si>
  <si>
    <t>Ртуть (Hg)</t>
  </si>
  <si>
    <t>Свинец (Pb)</t>
  </si>
  <si>
    <t>Стационарные источники</t>
  </si>
  <si>
    <t>Мобильные источники</t>
  </si>
  <si>
    <t>https://kase.kz/ru/issuers/ALMS/#g3y0</t>
  </si>
  <si>
    <t>English</t>
  </si>
  <si>
    <t>Русский</t>
  </si>
  <si>
    <t>This document complements the information presented in our annual Sustainability Report and includes data that cannot be presented in the Report due to volume constraints. Additional data can be provided upon request.</t>
  </si>
  <si>
    <t>The data is presented using the metric system and Kazakhstani tenge, unless otherwise indicated. Some figures and percentages may be rounded and may not sum to the total figure or 100%.</t>
  </si>
  <si>
    <t>Changes in data and restatements may occur throughout the year due to improvements in reporting or collection methods and will be noted with an explanation of the recalculation.</t>
  </si>
  <si>
    <t>If you have any questions or feedback about our sustainability data, our sustainability report, or any other related disclosures, please write to us at timur.mursalimov@altynalmas.kz</t>
  </si>
  <si>
    <t>https://kase.kz/en/issuers/ALMS/#g3y0</t>
  </si>
  <si>
    <t>Выберите язык / Choose language</t>
  </si>
  <si>
    <t>E-1</t>
  </si>
  <si>
    <t>Environment</t>
  </si>
  <si>
    <t>Unit</t>
  </si>
  <si>
    <t>Waste</t>
  </si>
  <si>
    <t>Total waste generated</t>
  </si>
  <si>
    <t>t</t>
  </si>
  <si>
    <t>megalitre</t>
  </si>
  <si>
    <t>ha</t>
  </si>
  <si>
    <t>thou. tenge</t>
  </si>
  <si>
    <t>unit</t>
  </si>
  <si>
    <t xml:space="preserve">
megalitre/ton of ore processed</t>
  </si>
  <si>
    <t>By type of waste</t>
  </si>
  <si>
    <t>Mineral waste</t>
  </si>
  <si>
    <t>Waste rock</t>
  </si>
  <si>
    <t>Tailings</t>
  </si>
  <si>
    <t>Non-mineral waste</t>
  </si>
  <si>
    <t>By form of waste</t>
  </si>
  <si>
    <t>Other waste</t>
  </si>
  <si>
    <t>Waste generation and management across the Group</t>
  </si>
  <si>
    <t>By hazard class</t>
  </si>
  <si>
    <t>Non-hazardous waste</t>
  </si>
  <si>
    <t>Air Quality</t>
  </si>
  <si>
    <t>Pollutant emissions across the Group</t>
  </si>
  <si>
    <t>Sulfur dioxide (SO₂)</t>
  </si>
  <si>
    <t>Nitrogen oxides (NOₓ)</t>
  </si>
  <si>
    <t>Carbon monoxide</t>
  </si>
  <si>
    <t>Particulate matter</t>
  </si>
  <si>
    <t>Ozone-depleting substances</t>
  </si>
  <si>
    <t>Volatile organic compounds (VOCs)</t>
  </si>
  <si>
    <t>Mercury (Hg)</t>
  </si>
  <si>
    <t>Lead (Pb)</t>
  </si>
  <si>
    <t>Others</t>
  </si>
  <si>
    <t>Water Consumption</t>
  </si>
  <si>
    <t>Water resource management across the Group</t>
  </si>
  <si>
    <t xml:space="preserve">Water intake, including: </t>
  </si>
  <si>
    <t>Freshwater intake, including:</t>
  </si>
  <si>
    <t>Groundwater</t>
  </si>
  <si>
    <t>Surface water</t>
  </si>
  <si>
    <t>External water supply systems</t>
  </si>
  <si>
    <t>Other water</t>
  </si>
  <si>
    <t>Water use, including:</t>
  </si>
  <si>
    <t>Freshwater</t>
  </si>
  <si>
    <t>Reused and recycled water</t>
  </si>
  <si>
    <t>Water discharge, including:</t>
  </si>
  <si>
    <t>to water bodies</t>
  </si>
  <si>
    <t>to land</t>
  </si>
  <si>
    <t>to sewerage</t>
  </si>
  <si>
    <t>to third parties</t>
  </si>
  <si>
    <t>Total water consumption</t>
  </si>
  <si>
    <t>Total water consumption in water-scarce regions</t>
  </si>
  <si>
    <t>Share of reused and recycled water</t>
  </si>
  <si>
    <t>Freshwater consumption intensity</t>
  </si>
  <si>
    <t xml:space="preserve">Biodiversity and Land Use
</t>
  </si>
  <si>
    <t>Land use across the Group</t>
  </si>
  <si>
    <t>Total land area owned, leased, or managed</t>
  </si>
  <si>
    <t>Disturbed land area</t>
  </si>
  <si>
    <t>Reclaimed land area</t>
  </si>
  <si>
    <t>Total disturbed and not yet reclaimed land area</t>
  </si>
  <si>
    <t>Protected and rare species inhabiting operational areas</t>
  </si>
  <si>
    <t>Category (according to IUCN classification)</t>
  </si>
  <si>
    <t xml:space="preserve">Critically Endangered (CR) </t>
  </si>
  <si>
    <t xml:space="preserve">Endangered (EN) </t>
  </si>
  <si>
    <t xml:space="preserve">Vulnerable (VU) </t>
  </si>
  <si>
    <t xml:space="preserve">Near Threatened (NT) </t>
  </si>
  <si>
    <t xml:space="preserve">Least Concern (LC) </t>
  </si>
  <si>
    <t xml:space="preserve">Category (according to Kazakhstan's classification) </t>
  </si>
  <si>
    <t>Endangered (Category 1)</t>
  </si>
  <si>
    <t xml:space="preserve">Declining (Category 2) </t>
  </si>
  <si>
    <t>Rare (Category 3)</t>
  </si>
  <si>
    <t xml:space="preserve">Undetermined (Category 4) </t>
  </si>
  <si>
    <t>Restored (Category 5)</t>
  </si>
  <si>
    <t>Investments into Environmental Protection and Fines</t>
  </si>
  <si>
    <t xml:space="preserve">Environmental protection investments, including: </t>
  </si>
  <si>
    <t>Soil, groundwater, and surface water protection and rehabilitation</t>
  </si>
  <si>
    <t>Wastewater treatment</t>
  </si>
  <si>
    <t>Waste management</t>
  </si>
  <si>
    <t>Air quality</t>
  </si>
  <si>
    <t>Capital expenditures</t>
  </si>
  <si>
    <t>Fines for environmental violations</t>
  </si>
  <si>
    <t xml:space="preserve">Number of fines (exceeding 10,000 USD) </t>
  </si>
  <si>
    <t xml:space="preserve">Fines for non-compliance with environmental legislation and payments for excess emissions (exceeding 10,000 USD)
</t>
  </si>
  <si>
    <t>E-2</t>
  </si>
  <si>
    <t>Climate change and energy consumption</t>
  </si>
  <si>
    <t>Scope 1 (direct emissions)</t>
  </si>
  <si>
    <t>Stationary sources</t>
  </si>
  <si>
    <t xml:space="preserve">Mobile sources </t>
  </si>
  <si>
    <t xml:space="preserve">Scope 2 (indirect energy emissions) </t>
  </si>
  <si>
    <t>Direct and indirect energy emissions (Scope 1 and Scope 2 by market method)</t>
  </si>
  <si>
    <t>Scope 3 (other indirect emissions)</t>
  </si>
  <si>
    <t>Greenhouse gas emissions intensity (Scope 1)</t>
  </si>
  <si>
    <t>Energy Consumption across the Group (1)</t>
  </si>
  <si>
    <t>Diesel fuel:</t>
  </si>
  <si>
    <t>Diesel fuel for transport and self-propelled machinery</t>
  </si>
  <si>
    <t>Diesel fuel for electricity generation</t>
  </si>
  <si>
    <t>Diesel fuel for heat generation</t>
  </si>
  <si>
    <t>Coal for heat generation</t>
  </si>
  <si>
    <t xml:space="preserve">Gasoline </t>
  </si>
  <si>
    <t>Renewable energy sources</t>
  </si>
  <si>
    <t>Purchased electricity</t>
  </si>
  <si>
    <t>Total energy consumption</t>
  </si>
  <si>
    <t>Energy intensity</t>
  </si>
  <si>
    <t>Energy intensity dynamics</t>
  </si>
  <si>
    <t>Heat energy consumption</t>
  </si>
  <si>
    <t>Electricity sold to third parties</t>
  </si>
  <si>
    <t>Heat energy sold to third parties</t>
  </si>
  <si>
    <t>GJ</t>
  </si>
  <si>
    <t>% year to year</t>
  </si>
  <si>
    <t>t CO₂-eq</t>
  </si>
  <si>
    <t>GHG Emissions across the Group</t>
  </si>
  <si>
    <t>Наши сотрудники</t>
  </si>
  <si>
    <r>
      <t>Если у вас есть какие-либо вопросы или отзывы о наших данных об устойчивом развитии, нашем отчете об устойчивом развитии и любом другом связанном раскрытии информации, пожалуйста, напишите нам по адресу timur.mursalimov</t>
    </r>
    <r>
      <rPr>
        <u/>
        <sz val="10"/>
        <rFont val="Calibri"/>
        <family val="2"/>
        <charset val="204"/>
        <scheme val="minor"/>
      </rPr>
      <t>@altynalmas.kz</t>
    </r>
  </si>
  <si>
    <t>S-1</t>
  </si>
  <si>
    <t>S-2</t>
  </si>
  <si>
    <t>S-3</t>
  </si>
  <si>
    <t>S-4</t>
  </si>
  <si>
    <t>G-1</t>
  </si>
  <si>
    <t>По проектам</t>
  </si>
  <si>
    <t>Граница отчетности</t>
  </si>
  <si>
    <t>Occupational health and safety</t>
  </si>
  <si>
    <t>Serious accidents</t>
  </si>
  <si>
    <t>Minor accidents</t>
  </si>
  <si>
    <t>Lost Time Injury (LTI)</t>
  </si>
  <si>
    <t>Incidents involving the provision of medical care</t>
  </si>
  <si>
    <t>Fatalities</t>
  </si>
  <si>
    <t>coeff.</t>
  </si>
  <si>
    <t>Occupational diseases and health problems</t>
  </si>
  <si>
    <t>Total number of hours worked</t>
  </si>
  <si>
    <t>Occupational diseases</t>
  </si>
  <si>
    <t>Respiratory diseases</t>
  </si>
  <si>
    <t>Musculoskeletal disorders</t>
  </si>
  <si>
    <t>Oncology</t>
  </si>
  <si>
    <t>Other medical conditions</t>
  </si>
  <si>
    <t>Professional training (2)</t>
  </si>
  <si>
    <t>Number of trainings</t>
  </si>
  <si>
    <t>Avg. hours per employee</t>
  </si>
  <si>
    <t>Number of people trained</t>
  </si>
  <si>
    <t>Directors</t>
  </si>
  <si>
    <t>Middle management</t>
  </si>
  <si>
    <t>Administrative and technical staff</t>
  </si>
  <si>
    <t>Workers</t>
  </si>
  <si>
    <t>Occupational Health and Safety Performance Among Contractors</t>
  </si>
  <si>
    <t>Fines for violations in the field of occupational safety and health</t>
  </si>
  <si>
    <t>Number of fines</t>
  </si>
  <si>
    <t>Amount of fines</t>
  </si>
  <si>
    <t>tenge</t>
  </si>
  <si>
    <t>Notes:</t>
  </si>
  <si>
    <t>Number of staff</t>
  </si>
  <si>
    <t>Total number as of December 31</t>
  </si>
  <si>
    <t>person</t>
  </si>
  <si>
    <t>Average number</t>
  </si>
  <si>
    <t>Share of women</t>
  </si>
  <si>
    <t>Employees employed in the reporting period</t>
  </si>
  <si>
    <t>By gender</t>
  </si>
  <si>
    <t>Women</t>
  </si>
  <si>
    <t>Men</t>
  </si>
  <si>
    <t>By age</t>
  </si>
  <si>
    <t>Up to 30 years old</t>
  </si>
  <si>
    <t>30-50 years</t>
  </si>
  <si>
    <t>Over 50 years old</t>
  </si>
  <si>
    <t>Staff turnover across the Group</t>
  </si>
  <si>
    <t>Overall staff turnover</t>
  </si>
  <si>
    <t>Voluntary turnover rate</t>
  </si>
  <si>
    <t>Staff composition by type of employment contract and type of employment</t>
  </si>
  <si>
    <t>By type of employment contract</t>
  </si>
  <si>
    <t>Permanent contract</t>
  </si>
  <si>
    <t>Fixed-term contract</t>
  </si>
  <si>
    <t>By type of employment</t>
  </si>
  <si>
    <t>Full-time employees</t>
  </si>
  <si>
    <t>Part-time employees</t>
  </si>
  <si>
    <t>Staff composition by age group</t>
  </si>
  <si>
    <t>Employees under 30 years of age:</t>
  </si>
  <si>
    <t>Percentage of employees under 30 years of age</t>
  </si>
  <si>
    <t>Employees aged 30 to 50 years:</t>
  </si>
  <si>
    <t>Proportion of employees aged 30 to 50 years</t>
  </si>
  <si>
    <t>Employees over 50 years old:</t>
  </si>
  <si>
    <t>Percentage of employees over 50 years old</t>
  </si>
  <si>
    <t>Staff composition by gender</t>
  </si>
  <si>
    <t>Proportion of women in total staff</t>
  </si>
  <si>
    <t>Percentage of women in senior management</t>
  </si>
  <si>
    <t>Percentage of women functional managers</t>
  </si>
  <si>
    <t>Proportion of female professionals</t>
  </si>
  <si>
    <t>Proportion of female workers</t>
  </si>
  <si>
    <t>The pay gap between men and women</t>
  </si>
  <si>
    <t>Staff training</t>
  </si>
  <si>
    <t>Number of employees trained</t>
  </si>
  <si>
    <t>hours</t>
  </si>
  <si>
    <t>Managers and specialists</t>
  </si>
  <si>
    <t>Total investment in training</t>
  </si>
  <si>
    <t>million tenge</t>
  </si>
  <si>
    <t>Additional information</t>
  </si>
  <si>
    <t>Employees with disabilities</t>
  </si>
  <si>
    <t>Number of employees who took parental leave:</t>
  </si>
  <si>
    <t>Percentage of employees returning to work after parental leave</t>
  </si>
  <si>
    <t>Remuneration</t>
  </si>
  <si>
    <t>Average salary in the Company</t>
  </si>
  <si>
    <t>Percentage of employees hired from the local community</t>
  </si>
  <si>
    <t>Leaders</t>
  </si>
  <si>
    <t>Specialists</t>
  </si>
  <si>
    <t>Percentage of open positions filled by internal candidates</t>
  </si>
  <si>
    <t>Share of internal hiring</t>
  </si>
  <si>
    <t>Socio-economic development</t>
  </si>
  <si>
    <t>Production</t>
  </si>
  <si>
    <t>Ore mining</t>
  </si>
  <si>
    <t>tons</t>
  </si>
  <si>
    <t>Open works</t>
  </si>
  <si>
    <t>Underground works</t>
  </si>
  <si>
    <t>Ore processing</t>
  </si>
  <si>
    <t>Gold</t>
  </si>
  <si>
    <t>oz.</t>
  </si>
  <si>
    <t>Distribution of economic value</t>
  </si>
  <si>
    <t>Key indicators</t>
  </si>
  <si>
    <t>Cost of sales</t>
  </si>
  <si>
    <t>Net profit</t>
  </si>
  <si>
    <t>Net debt</t>
  </si>
  <si>
    <t>Dividends paid</t>
  </si>
  <si>
    <t>Cash flow from operating activities</t>
  </si>
  <si>
    <t>Revenue</t>
  </si>
  <si>
    <t>Income from construction contracts</t>
  </si>
  <si>
    <t>Sale of gold-containing products</t>
  </si>
  <si>
    <t>Sale of other goods</t>
  </si>
  <si>
    <t>Sale of silver-containing products</t>
  </si>
  <si>
    <t>Sale of refined gold</t>
  </si>
  <si>
    <t>Distributed economic value</t>
  </si>
  <si>
    <t>Operating expenses</t>
  </si>
  <si>
    <t>Wages</t>
  </si>
  <si>
    <t>Interest and dividend expenses</t>
  </si>
  <si>
    <t>Tax expenses</t>
  </si>
  <si>
    <t>Other expenses</t>
  </si>
  <si>
    <t>Social spending (investments in local communities)</t>
  </si>
  <si>
    <t>Taxes</t>
  </si>
  <si>
    <t>Profit (loss) before tax</t>
  </si>
  <si>
    <t>Tangible assets less cash and cash equivalents</t>
  </si>
  <si>
    <t>Income tax accrued on profit (loss)</t>
  </si>
  <si>
    <t>Total employee benefits (including applicable taxes)</t>
  </si>
  <si>
    <t>Industry tax levies and other taxes or payments to the state</t>
  </si>
  <si>
    <t>Current income tax</t>
  </si>
  <si>
    <t>Paid corporate income tax</t>
  </si>
  <si>
    <t>Mineral Extraction Tax</t>
  </si>
  <si>
    <t>Retained economic value</t>
  </si>
  <si>
    <t>Share of purchases from local suppliers</t>
  </si>
  <si>
    <t>Amount of goods purchased</t>
  </si>
  <si>
    <t>Amount of purchase of works</t>
  </si>
  <si>
    <t>Amount of services purchased</t>
  </si>
  <si>
    <t>Share of purchases with local content</t>
  </si>
  <si>
    <t>Products</t>
  </si>
  <si>
    <t>Works</t>
  </si>
  <si>
    <t>Services</t>
  </si>
  <si>
    <t>Local communities</t>
  </si>
  <si>
    <t>Social investment</t>
  </si>
  <si>
    <t>Volume of investments in the social sphere:</t>
  </si>
  <si>
    <t>Sport</t>
  </si>
  <si>
    <t>Healthcare</t>
  </si>
  <si>
    <t>Education</t>
  </si>
  <si>
    <t>Social infrastructure of settlements</t>
  </si>
  <si>
    <t>Charity</t>
  </si>
  <si>
    <t>Holidays</t>
  </si>
  <si>
    <t>Relocation</t>
  </si>
  <si>
    <t>Total amount of cash payments to political parties, organizations and their representatives</t>
  </si>
  <si>
    <t>Total amount of cash payments to international initiatives</t>
  </si>
  <si>
    <t>Interaction with local communities</t>
  </si>
  <si>
    <t>Number of requests from local communities</t>
  </si>
  <si>
    <t>Culture and Art</t>
  </si>
  <si>
    <t>Employment</t>
  </si>
  <si>
    <t>Environmental Education</t>
  </si>
  <si>
    <t>Impact of enterprises on the environment</t>
  </si>
  <si>
    <t>Percentage of requests that were answered</t>
  </si>
  <si>
    <t>Proportion of assets on which public consultation takes place</t>
  </si>
  <si>
    <t>Total number of current production assets</t>
  </si>
  <si>
    <t>Proportion of development projects in which public consultation takes place</t>
  </si>
  <si>
    <t>Chairman of the Council</t>
  </si>
  <si>
    <t>Independence of the Chairman of the Council at the time of appointment</t>
  </si>
  <si>
    <t>Non-executive Directors of the Company</t>
  </si>
  <si>
    <t>Directors with executive powers</t>
  </si>
  <si>
    <t>Total</t>
  </si>
  <si>
    <t>Percentage of independent directors who are not executives of the Company</t>
  </si>
  <si>
    <t>Number of meetings</t>
  </si>
  <si>
    <t>quantity</t>
  </si>
  <si>
    <t>Average attendance at board meetings</t>
  </si>
  <si>
    <t>Number of non-executive/independent directors with four or fewer other mandates</t>
  </si>
  <si>
    <t>Share of Board of Directors from the local community</t>
  </si>
  <si>
    <t>Independence of the Board of Directors Committees</t>
  </si>
  <si>
    <t>Audit Committee</t>
  </si>
  <si>
    <t>Nomination and Remuneration Committee</t>
  </si>
  <si>
    <t>HSE Committee</t>
  </si>
  <si>
    <t>Strategy Committee</t>
  </si>
  <si>
    <t>Gender composition of the Board of Directors</t>
  </si>
  <si>
    <t>Age of members of the Board of Directors</t>
  </si>
  <si>
    <t>Under 30 years old:</t>
  </si>
  <si>
    <t>From 30 to 50 years old</t>
  </si>
  <si>
    <t>4-7 years</t>
  </si>
  <si>
    <t>8 - more</t>
  </si>
  <si>
    <t>Mining</t>
  </si>
  <si>
    <t>Sustainable development</t>
  </si>
  <si>
    <t>Finance</t>
  </si>
  <si>
    <t>Corporate governance</t>
  </si>
  <si>
    <t>Board of Directors</t>
  </si>
  <si>
    <t>Business Ethics</t>
  </si>
  <si>
    <t>Violations of the Code of Corporate Ethics</t>
  </si>
  <si>
    <t>Cases of corruption</t>
  </si>
  <si>
    <t>Cases of conflict of interest</t>
  </si>
  <si>
    <t>Cases of discrimination</t>
  </si>
  <si>
    <t>Money Laundering Cases</t>
  </si>
  <si>
    <t>Cases of disclosure of confidential and personal data or violations in the field of personal data protection</t>
  </si>
  <si>
    <t>Other cases*</t>
  </si>
  <si>
    <t>Number of complaints and hotline calls</t>
  </si>
  <si>
    <t>Not anonymous</t>
  </si>
  <si>
    <t>Anonymously</t>
  </si>
  <si>
    <t>Not confirmed</t>
  </si>
  <si>
    <t>Confirmed</t>
  </si>
  <si>
    <t>Significant cases of non-compliance with laws and regulations</t>
  </si>
  <si>
    <t>Significant fines</t>
  </si>
  <si>
    <t>Non-monetary sanctions</t>
  </si>
  <si>
    <t>Fines for failure to comply with laws and regulations regarding the provision or use of products and services</t>
  </si>
  <si>
    <t>Employee injury rates</t>
  </si>
  <si>
    <t>Total accidents:</t>
  </si>
  <si>
    <t>Waste generation</t>
  </si>
  <si>
    <t>Total volume of waste generated</t>
  </si>
  <si>
    <t>Emissions of pollutants</t>
  </si>
  <si>
    <t>Solid particles</t>
  </si>
  <si>
    <t>Ozone-depleting substances equivalent to CFC 11</t>
  </si>
  <si>
    <t>Other</t>
  </si>
  <si>
    <t>Land use</t>
  </si>
  <si>
    <t>Area of disturbed lands</t>
  </si>
  <si>
    <t>Area of reclaimed land</t>
  </si>
  <si>
    <t>Greenhouse gas emissions (scopes 1 and 2)</t>
  </si>
  <si>
    <t>t CO₂-eq.</t>
  </si>
  <si>
    <t>Scope 2 (Market Method)</t>
  </si>
  <si>
    <t>Coverage areas 1 and 2 (market method)</t>
  </si>
  <si>
    <t>Scope 3</t>
  </si>
  <si>
    <t>Energy consumption</t>
  </si>
  <si>
    <t>Diesel fuel, including:</t>
  </si>
  <si>
    <t>Fuel for electricity generation</t>
  </si>
  <si>
    <t>Fuel for thermal energy generation</t>
  </si>
  <si>
    <t>Coal for thermal energy generation</t>
  </si>
  <si>
    <t>Water Resources Management</t>
  </si>
  <si>
    <t>Fresh water intake</t>
  </si>
  <si>
    <t>megaliter</t>
  </si>
  <si>
    <t>Surface waters</t>
  </si>
  <si>
    <t>Fresh water</t>
  </si>
  <si>
    <t>Technical water</t>
  </si>
  <si>
    <t>HPV</t>
  </si>
  <si>
    <t>Water drainage, including:</t>
  </si>
  <si>
    <t>into waterways</t>
  </si>
  <si>
    <t>on the relief</t>
  </si>
  <si>
    <t>into the sewer</t>
  </si>
  <si>
    <t>third party</t>
  </si>
  <si>
    <t>Total volume of water consumption</t>
  </si>
  <si>
    <t>Volume of reused and recycled water</t>
  </si>
  <si>
    <t>megaliter/ton of processed ore</t>
  </si>
  <si>
    <t>GRI standard</t>
  </si>
  <si>
    <t>Number and name of the indicator</t>
  </si>
  <si>
    <t>Location in the databook with data in the ESG area</t>
  </si>
  <si>
    <t>GRI 1: Foundation (Foundation 2021)</t>
  </si>
  <si>
    <t>GRI 2: General Disclosures (2021)</t>
  </si>
  <si>
    <t>2-1 Company Information</t>
  </si>
  <si>
    <t>2-2 Legal entities included in the organization's consolidated sustainability reporting</t>
  </si>
  <si>
    <t>2-3 Reporting period, reporting frequency and contact information</t>
  </si>
  <si>
    <t>2-4 Revision of data from previous reports</t>
  </si>
  <si>
    <t>2-5 External assurance of financial statements</t>
  </si>
  <si>
    <t>2-6 Organizational activities and supply chain</t>
  </si>
  <si>
    <t>2-7 Employees</t>
  </si>
  <si>
    <t>2-8 Workers who are not employees of the organization</t>
  </si>
  <si>
    <t>2-9 Corporate Governance Structure</t>
  </si>
  <si>
    <t>Corporate Governance and Ethics Tab</t>
  </si>
  <si>
    <t>2-10 Procedure for nominating and selecting candidates for membership in the highest corporate governance body</t>
  </si>
  <si>
    <t>2-11 Chairman of the highest corporate governance body</t>
  </si>
  <si>
    <t>2-12 The role of the highest corporate governance body in developing goals, values and strategy</t>
  </si>
  <si>
    <t>2-13 Delegation of Authority</t>
  </si>
  <si>
    <t>2-14 The role of the highest corporate governance body in preparing a sustainability report</t>
  </si>
  <si>
    <t>2-15 Conflicts of Interest</t>
  </si>
  <si>
    <t>2-16 Mechanism for filing significant complaints and appeals</t>
  </si>
  <si>
    <t>Local Communities Tab</t>
  </si>
  <si>
    <t>2-17 Collective knowledge of members of the highest corporate governance body</t>
  </si>
  <si>
    <t>2-18 Evaluation of the activities of the highest corporate governance body</t>
  </si>
  <si>
    <t>2-19 Remuneration Rules</t>
  </si>
  <si>
    <t>2-20 Procedure for determining the amount of remuneration</t>
  </si>
  <si>
    <t>2-21 Ratio of total annual compensation of highest paid official to average annual compensation of all employees</t>
  </si>
  <si>
    <t>2-22 Statement of Sustainable Development Strategy</t>
  </si>
  <si>
    <t>2-23 Commitment to Politicians</t>
  </si>
  <si>
    <t>2-24 Implementing Policies</t>
  </si>
  <si>
    <t>2-25 Measures to reduce negative impacts</t>
  </si>
  <si>
    <t>Environment Tab</t>
  </si>
  <si>
    <t>2-26 Mechanisms of interaction</t>
  </si>
  <si>
    <t>2-27 Compliance with Law</t>
  </si>
  <si>
    <t>2-28 Membership in associations</t>
  </si>
  <si>
    <t>2-29 Stakeholder Engagement Approach</t>
  </si>
  <si>
    <t>2-30 Collective agreements</t>
  </si>
  <si>
    <t>GRI 3: Material Topics (2021)</t>
  </si>
  <si>
    <t>3-1 The Process of Identifying Essential Topics</t>
  </si>
  <si>
    <t>3-2 List of essential topics</t>
  </si>
  <si>
    <t>3-3 Managing Essential Topics</t>
  </si>
  <si>
    <t>GRI 201: Economic Performance 2016</t>
  </si>
  <si>
    <t>201-1 Direct economic value generated and distributed</t>
  </si>
  <si>
    <t>201-2 Financial implications and other risks and opportunities for the organization's operations related to climate change</t>
  </si>
  <si>
    <t>201-3 Pension and other benefit obligations</t>
  </si>
  <si>
    <t>201-4 Financial support received from the state</t>
  </si>
  <si>
    <t>GRI 202: Market Presence 2016</t>
  </si>
  <si>
    <t>202-1 Ratio of standard entry-level wages of employees of different sexes to the established minimum wage in the regions of operation of the organization</t>
  </si>
  <si>
    <t>202-2 Proportion of senior management hired from local communities</t>
  </si>
  <si>
    <t>GRI 203: Indirect Economic Impacts (2016)</t>
  </si>
  <si>
    <t>203-1 Investments in infrastructure and gratuitous services</t>
  </si>
  <si>
    <t>GRI 204: Procurement Practices 2016</t>
  </si>
  <si>
    <t>204-1 Proportion of procurement costs attributable to local suppliers</t>
  </si>
  <si>
    <t>GRI 205: Anti-corruption (Anti-corruption 2016)</t>
  </si>
  <si>
    <t>205-1 Units subject to corruption risk assessment</t>
  </si>
  <si>
    <t>205-2 Information on and training in anti-corruption policies and methods</t>
  </si>
  <si>
    <t>205-3 Confirmed cases of corruption and measures taken</t>
  </si>
  <si>
    <t>GRI 206: Anti-competitive Behavior (2016)</t>
  </si>
  <si>
    <t>206-1 Legal actions against an organization in connection with the obstacle to competition and monopolistic behavior</t>
  </si>
  <si>
    <t>GRI 207: Taxes (Tax 2019)</t>
  </si>
  <si>
    <t>207-1 Approach to Managing Tax-Related Issues</t>
  </si>
  <si>
    <t>207-2 Tax administration, control and risk management</t>
  </si>
  <si>
    <t>207-3 Interaction with stakeholders on tax-related issues</t>
  </si>
  <si>
    <t>207-4 Information on taxes and other related financial indicators by tax jurisdiction</t>
  </si>
  <si>
    <t>GRI 301: Materials (Materials 2016)</t>
  </si>
  <si>
    <t>301-1 Materials consumed by weight or volume</t>
  </si>
  <si>
    <t>301-2 Proportion of materials that are recycled or reused waste</t>
  </si>
  <si>
    <t>GRI 302: Energy (Energy 2016)</t>
  </si>
  <si>
    <t>302-1 Energy consumption within the organization</t>
  </si>
  <si>
    <t>Climate Change and Energy Consumption Tab</t>
  </si>
  <si>
    <t>302-3 Energy intensity</t>
  </si>
  <si>
    <t>302-4 Reducing energy consumption</t>
  </si>
  <si>
    <t>GRI 303: Water and Effluents (2018)</t>
  </si>
  <si>
    <t>303-1 Management of shared water resources</t>
  </si>
  <si>
    <t>303-2 Management of impacts from water disposal</t>
  </si>
  <si>
    <t>303-3 Water intake</t>
  </si>
  <si>
    <t>Project Data Tab</t>
  </si>
  <si>
    <t>303-4 Water disposal</t>
  </si>
  <si>
    <t>303-5 Water consumption</t>
  </si>
  <si>
    <t>GRI 304: Biodiversity (Biodiversity 2016)</t>
  </si>
  <si>
    <t>304-1 Production sites owned, leased or managed by the organization and located in protected areas and areas of high biodiversity value outside protected areas</t>
  </si>
  <si>
    <t>304-2 Significant impacts of activities, products and services on biodiversity</t>
  </si>
  <si>
    <t>304-3 Protected or restored habitats</t>
  </si>
  <si>
    <t>304-4 IUCN Red List species and national conservation list species whose habitats are located in areas affected by the organization's activities</t>
  </si>
  <si>
    <t>GRI 305: Emissions (Emissions 2016)</t>
  </si>
  <si>
    <t>305-1 Direct greenhouse gas emissions (Scope 1)</t>
  </si>
  <si>
    <t>305-2 Energy-related indirect greenhouse gas emissions (Scope 2)</t>
  </si>
  <si>
    <t>305-3 Other indirect greenhouse gas emissions (Scope 3)</t>
  </si>
  <si>
    <t>305-4 Greenhouse gas emission intensity</t>
  </si>
  <si>
    <t>305-5 Reduction of greenhouse gas emissions</t>
  </si>
  <si>
    <t>305-6 Emissions of ozone-depleting substances</t>
  </si>
  <si>
    <t>305-7 Emissions of NOₓ, SOₓ and other significant pollutants into the atmosphere</t>
  </si>
  <si>
    <t>GRI 306: Waste (Waste 2020)</t>
  </si>
  <si>
    <t>306-1 Waste generation and associated significant impacts</t>
  </si>
  <si>
    <t>306-2 Measures taken to manage significant impacts of waste generated</t>
  </si>
  <si>
    <t>306-3 Total mass of waste generated</t>
  </si>
  <si>
    <t>306-4 Total weight of waste disposed of</t>
  </si>
  <si>
    <t>306-5 Total weight of waste sent for disposal and burial</t>
  </si>
  <si>
    <t>GRI 308: Supplier Environmental Assessment 2016</t>
  </si>
  <si>
    <t>308-1 Percentage of new suppliers assessed against environmental criteria</t>
  </si>
  <si>
    <t>308-2 Adverse environmental impacts in the supply chain and actions taken</t>
  </si>
  <si>
    <t>GRI 401: Employment 2016</t>
  </si>
  <si>
    <t>401-1 Number of employees hired and employee turnover</t>
  </si>
  <si>
    <t>401-2 Benefits provided to full-time employees that are not provided to temporary or part-time employees</t>
  </si>
  <si>
    <t>401-3 Provision of parental leave</t>
  </si>
  <si>
    <t>GRI 402: Labor/Management Relations (2016)</t>
  </si>
  <si>
    <t>402-1 Minimum notice period for significant changes in the organization's operations</t>
  </si>
  <si>
    <t>GRI 403: Occupational Health and Safety (2018)</t>
  </si>
  <si>
    <t>403-1 Occupational safety and health management system</t>
  </si>
  <si>
    <t>403-2 Hazard identification, risk assessment and incident investigation</t>
  </si>
  <si>
    <t>403-3 Services provided for the purpose of maintaining occupational health</t>
  </si>
  <si>
    <t>403-4 Opportunities for workers to participate in improving the occupational safety and health system, consultation and communication with workers on occupational safety and health issues</t>
  </si>
  <si>
    <t>403-5 Occupational Health and Safety Training for Workers</t>
  </si>
  <si>
    <t>403-6 Maintaining the health of workers</t>
  </si>
  <si>
    <t>403-7 Prevention and mitigation of occupational health and safety impacts on workers</t>
  </si>
  <si>
    <t>403-8 Personnel working within the framework of the occupational health and safety management system</t>
  </si>
  <si>
    <t>403-9 Industrial injuries</t>
  </si>
  <si>
    <t>403-10 Occupational diseases</t>
  </si>
  <si>
    <t>GRI 404: Training and Development (Training and Education 2016)</t>
  </si>
  <si>
    <t>404-1 Average number of training hours per year per employee</t>
  </si>
  <si>
    <t>404-2 Programs to improve the skills of employees for further employment</t>
  </si>
  <si>
    <t>404-3 Percentage of employees who receive periodic performance and career development appraisals</t>
  </si>
  <si>
    <t>GRI 405: Diversity and Equal Opportunity (2016)</t>
  </si>
  <si>
    <t>405-1 Composition of governing bodies and main categories of personnel</t>
  </si>
  <si>
    <t>405-2 Ratio of basic wages of women to men</t>
  </si>
  <si>
    <t>GRI 406: Non-discrimination (Nondiscrimination 2016)</t>
  </si>
  <si>
    <t>406-1 Incidents of discrimination and corrective actions taken</t>
  </si>
  <si>
    <t>GRI 407: Freedom of Association and Collective Bargaining (2016)</t>
  </si>
  <si>
    <t>407-1 Freedom of association and collective bargaining</t>
  </si>
  <si>
    <t>GRI 408: Child Labor (Child Labor 2016)</t>
  </si>
  <si>
    <t>408-1 Operations and suppliers with significant risk of child labor</t>
  </si>
  <si>
    <t>GRI 409: Forced or Compulsory Labor (2016)</t>
  </si>
  <si>
    <t>409-1 Operations and suppliers with significant risk of forced or compulsory labour</t>
  </si>
  <si>
    <t>GRI 410: Security Practices (Security Practices 2016)</t>
  </si>
  <si>
    <t>410-1 Proportion of security personnel trained in policies and procedures concerning aspects of human rights</t>
  </si>
  <si>
    <t>GRI 411: Rights of Indigenous Peoples (2016)</t>
  </si>
  <si>
    <t>411-1 Cases of violations of the rights of indigenous and small-numbered peoples</t>
  </si>
  <si>
    <t>GRI 413: Local Communities (Local Communities 2016)</t>
  </si>
  <si>
    <t>413-1 Total number of businesses with community engagement programs, community impact assessment programs, and community development programs implemented in their vicinity</t>
  </si>
  <si>
    <t>413-2 Subdivisions with significant actual or potential adverse impacts on local communities</t>
  </si>
  <si>
    <t>GRI 414: Supplier Social Assessment 2016</t>
  </si>
  <si>
    <t>414-1 Evaluation of new suppliers according to social criteria</t>
  </si>
  <si>
    <t>414-2 Adverse impacts in the supply chain and measures taken</t>
  </si>
  <si>
    <t>GRI 415: Public Policy 2016</t>
  </si>
  <si>
    <t>415-1 Political contributions</t>
  </si>
  <si>
    <t>GRI 418: Consumer Privacy (Customer Privacy 2016)</t>
  </si>
  <si>
    <t>418-1 Substantiated complaints about breaches of customer privacy and loss of customer data</t>
  </si>
  <si>
    <t>Occupational Health and Safety Indicators across the Group</t>
  </si>
  <si>
    <t>Incidents with disability</t>
  </si>
  <si>
    <t>Compulsory training</t>
  </si>
  <si>
    <t>Akbakay</t>
  </si>
  <si>
    <t>Pustynnoye</t>
  </si>
  <si>
    <t>Aksu</t>
  </si>
  <si>
    <t>Bestobe</t>
  </si>
  <si>
    <t>Zholymbet</t>
  </si>
  <si>
    <t>Total across the Group</t>
  </si>
  <si>
    <t>Independent Directors who are not executives of the Company</t>
  </si>
  <si>
    <t>Average tenure</t>
  </si>
  <si>
    <t>Balance of qualifications on the Board of Directors</t>
  </si>
  <si>
    <t>Share of collective agreement signatories from the total headcount</t>
  </si>
  <si>
    <t>Total headcount as of December 31</t>
  </si>
  <si>
    <t>Personnel composition across the Group</t>
  </si>
  <si>
    <t>Total number of employees</t>
  </si>
  <si>
    <t>Reporting perimeter</t>
  </si>
  <si>
    <t>Socio-economic development Tab</t>
  </si>
  <si>
    <t>Title Tab</t>
  </si>
  <si>
    <t>Safety Tab</t>
  </si>
  <si>
    <t>Указатель</t>
  </si>
  <si>
    <t>Data on waste, air emissions, water consumption, biodiversity, land use and environmental investments/fines</t>
  </si>
  <si>
    <t>Данные по отходам, выбросы в атмосферу, водопотребление, биоразнообразие, использование земель и инвестиции/штраф связанные с охраной окружающей среды</t>
  </si>
  <si>
    <t>Directory</t>
  </si>
  <si>
    <t>Climate change and energy</t>
  </si>
  <si>
    <t>Safety</t>
  </si>
  <si>
    <t>Our people</t>
  </si>
  <si>
    <t>Socioeconomic development</t>
  </si>
  <si>
    <t>Communities</t>
  </si>
  <si>
    <t>Corporate governance and ethics</t>
  </si>
  <si>
    <t>Data across projects</t>
  </si>
  <si>
    <t>E</t>
  </si>
  <si>
    <t>S</t>
  </si>
  <si>
    <t>G</t>
  </si>
  <si>
    <t>Данные по составу персонала, трудоустройстве, текучести, типу трудового договора, типу занятости, разбивке по возрастным группам, обучение персонала, оплате труда, нанятие сотрудников из местного сообщества, доля внутреннего найма</t>
  </si>
  <si>
    <t>Data on staff composition, employment, turnover, type of employment contract, type of employment, breakdown by age group, staff training, compensation, hiring from the local community, proportion of internal hiring</t>
  </si>
  <si>
    <t>Data on key Occupational Health and Safety indicators, cases of occupational diseases, Occupational Health and Safety training, contractor indicators and fines</t>
  </si>
  <si>
    <t>Данные по ключевым производственным показателям, распределению экономической стоимости, доле закупок у местных поставщиков</t>
  </si>
  <si>
    <t>Data on key production indicators, distribution of economic value, share of purchases from local suppliers</t>
  </si>
  <si>
    <t>Данные по социальным инвестициям и взаимодействие с местными сообществами</t>
  </si>
  <si>
    <t>Data on social investments and community engagement metrics</t>
  </si>
  <si>
    <t>Данные по составу и независимости Совета директоров, независимость комитетов при СД, гендерный состав, возраст, срок пребывания, баланс квалификации, показатели деловой этики</t>
  </si>
  <si>
    <t>Data on the composition and independence of the Board of Directors, independence of the committees of the Board of Directors, gender composition, age, length of service, balance of qualifications, business ethics indicators</t>
  </si>
  <si>
    <t>GRI index</t>
  </si>
  <si>
    <t>Hearing loss</t>
  </si>
  <si>
    <t>Breakdown by gender</t>
  </si>
  <si>
    <t>Breakdown by position</t>
  </si>
  <si>
    <t>Income from the sale of gold</t>
  </si>
  <si>
    <t>Composition and independence of the Board of Directors</t>
  </si>
  <si>
    <t>less than 3 years</t>
  </si>
  <si>
    <t>Over-contract investments</t>
  </si>
  <si>
    <t>Contractual obligations</t>
  </si>
  <si>
    <t>GRI content index</t>
  </si>
  <si>
    <t>GJ per thou. oz eq</t>
  </si>
  <si>
    <t>t CO₂-eq per thou. oz eq</t>
  </si>
  <si>
    <t>Cash costs, tenge per oz of gold equivalent</t>
  </si>
  <si>
    <t>Gold selling price, $ per oz</t>
  </si>
  <si>
    <t>Energy content, per thou, oz of gold equivalent</t>
  </si>
  <si>
    <t>да/нет</t>
  </si>
  <si>
    <t>yes/no</t>
  </si>
  <si>
    <t>no</t>
  </si>
  <si>
    <t>Greenhouse gas emissions intensity (Scope 1 and 2)</t>
  </si>
  <si>
    <t>Прибыль за год</t>
  </si>
  <si>
    <t>Net Income</t>
  </si>
  <si>
    <t>тыс. кВт</t>
  </si>
  <si>
    <t>thou. kW</t>
  </si>
  <si>
    <t>Изменение справедливой стоимости дебиторской задолженности</t>
  </si>
  <si>
    <t>Change in fair value of accounts receivable.</t>
  </si>
  <si>
    <t>Указатель содержания SASB</t>
  </si>
  <si>
    <t>EM-MM-110a.1</t>
  </si>
  <si>
    <t>Суммарные валовые прямые выбросы парниковых газов</t>
  </si>
  <si>
    <t>Доля выбросов в пределах установленных законодательством нормативов</t>
  </si>
  <si>
    <t>EM-MM-110a.2</t>
  </si>
  <si>
    <t>Обсуждение долгосрочных и краткосрочных стратегий или планов для регулирования прямых выбросов парниковых газов, целевые показатели по снижению выбросов парниковых газов и анализ эффективности достижения этих показателей</t>
  </si>
  <si>
    <t>EM-MM-120a.1</t>
  </si>
  <si>
    <t>Выбросы в атмосферный воздух следующих загрязняющих веществ:</t>
  </si>
  <si>
    <t>(1) CO</t>
  </si>
  <si>
    <t>(2) NOₓ (за исключением N₂O)</t>
  </si>
  <si>
    <t>(3) SOₓ</t>
  </si>
  <si>
    <t>(4) взвешенные вещества (PM10)</t>
  </si>
  <si>
    <t>(5) ртуть (Hg)</t>
  </si>
  <si>
    <t>(6) свинец (Pb)</t>
  </si>
  <si>
    <t>(7) летучие органические соединения (VOCs)</t>
  </si>
  <si>
    <t>EM-MM-130a.1</t>
  </si>
  <si>
    <t>(1) Общее энергопотребление</t>
  </si>
  <si>
    <t>(2) доля электроэнергии от централизованной электросети</t>
  </si>
  <si>
    <t>(3) доля энергии от возобновляемых источников энергоснабжения</t>
  </si>
  <si>
    <t>EM-MM-140a.1</t>
  </si>
  <si>
    <t>Общий объем забора свежей воды</t>
  </si>
  <si>
    <t>Общее потребление свежей воды</t>
  </si>
  <si>
    <t>Доля объема забора/потребления свежей воды в регионах с высоким или очень высоким фоновым дефицитом воды</t>
  </si>
  <si>
    <t>EM-MM-140a.2</t>
  </si>
  <si>
    <t>Количество случаев нарушения предельных норм, требований и правил, регламентирующих качество воды</t>
  </si>
  <si>
    <t>EM-MM-150a.4</t>
  </si>
  <si>
    <t>Общая масса образованных неминеральных отходов</t>
  </si>
  <si>
    <t>EM-MM-150a.5</t>
  </si>
  <si>
    <t>Общая масса образованных хвостов</t>
  </si>
  <si>
    <t>EM-MM-150a.6</t>
  </si>
  <si>
    <t>Общая масса вскрышной породы</t>
  </si>
  <si>
    <t>EM-MM-150a.7</t>
  </si>
  <si>
    <t>Общая масса образованных опасных отходов</t>
  </si>
  <si>
    <t>EM-MM-150a.8</t>
  </si>
  <si>
    <t>Общая масса переработанных опасных отходов</t>
  </si>
  <si>
    <t>EM-MM-150a.9</t>
  </si>
  <si>
    <t>Количество инцидентов, связанных с обращением с опасными веществами и отходами</t>
  </si>
  <si>
    <t>EM-MM150a.10</t>
  </si>
  <si>
    <t>Описание политики и процедур обращения с отходами и опасными веществами для действующих и недействующих предприятий</t>
  </si>
  <si>
    <t>EM-MM-160a.1</t>
  </si>
  <si>
    <t>Описание политик и практик в области экологического менеджмента для действующих предприятий</t>
  </si>
  <si>
    <t>EM-MM-160a.2</t>
  </si>
  <si>
    <t>Доля производственных площадок, на которых:</t>
  </si>
  <si>
    <t>(1) прогнозируется образование кислых стоков</t>
  </si>
  <si>
    <t>(2) принимаются меры по снижению образования кислых стоков</t>
  </si>
  <si>
    <t>(3) предусмотрена нейтрализация или очистка кислых стоков</t>
  </si>
  <si>
    <t>EM-MM-160a.3</t>
  </si>
  <si>
    <t>Доля:</t>
  </si>
  <si>
    <t>(1) доказанных рудных запасов в границах или вблизи особо охраняемых природных территорий или местообитаний редких и исчезающих видов</t>
  </si>
  <si>
    <t>(2) вероятных рудных запасов в границах или вблизи особо охраняемых природных территорий или местообитаний редких и исчезающих видов</t>
  </si>
  <si>
    <t>EM-MM-210a.1</t>
  </si>
  <si>
    <t>(1) доказанных рудных запасов в границах или вблизи зон конфликта</t>
  </si>
  <si>
    <t>(2) вероятных рудных запасов в границах или вблизи зон конфликта</t>
  </si>
  <si>
    <t>EM-MM-210a.2</t>
  </si>
  <si>
    <t>(1) доказанных рудных запасов в границах или вблизи территорий проживания коренных народов</t>
  </si>
  <si>
    <t>(2) вероятных рудных запасов в границах или вблизи территорий проживания коренных народов</t>
  </si>
  <si>
    <t>EM-MM-210a.3</t>
  </si>
  <si>
    <t>Обсуждение процессов участия общественности и добросовестных практик в области прав человека, прав коренных народов и деятельности в зонах конфликта</t>
  </si>
  <si>
    <t>EM-MM-210b.1</t>
  </si>
  <si>
    <t>Обсуждение процесса управления рисками и возможностями, связанными с правами и интересами местных сообществ</t>
  </si>
  <si>
    <t>EM-MM-210b.2</t>
  </si>
  <si>
    <t>Количество и продолжительность простоев, не связанных с техническими причинами</t>
  </si>
  <si>
    <t>EM-MM-310a.1</t>
  </si>
  <si>
    <t>Доля работников, состоящих в коллективных договорах</t>
  </si>
  <si>
    <t>EM-MM-310a.2</t>
  </si>
  <si>
    <t>Количество и продолжительность забастовок и массовых увольнений</t>
  </si>
  <si>
    <t>EM-MM-320a.1</t>
  </si>
  <si>
    <t>(1) общая частота несчастных случаев</t>
  </si>
  <si>
    <t>(2) частота несчастных случаев со смертельным исходом</t>
  </si>
  <si>
    <t>(3) Частота происшествий без последствий (NMFR)</t>
  </si>
  <si>
    <t>Среднее количество часов обучения в области охраны труда, безопасности и реагирования на чрезвычайные ситуации: а) для сотрудников, занятых полный рабочий день; б) для работников подрядных организаций</t>
  </si>
  <si>
    <t>EM-MM-510a.1</t>
  </si>
  <si>
    <t>Описание системы управления для предотвращения коррупции и взяточничества по всей цепочке создания стоимости</t>
  </si>
  <si>
    <t>EM-MM-510a.2</t>
  </si>
  <si>
    <t>Производство в странах, занимающих одно из последних 20 мест по индексу восприятия коррупции организации Transparency International</t>
  </si>
  <si>
    <t>EM-MM-540a.1</t>
  </si>
  <si>
    <t>EM-MM-540a.2</t>
  </si>
  <si>
    <t>Краткое описание систем управления хвостохранилищами и структуры управления, используемых для мониторинга и поддержания стабильности хвостохранилищ</t>
  </si>
  <si>
    <t>EM-MM-540a.3</t>
  </si>
  <si>
    <t>Подход к разработке планов обеспечения готовности к чрезвычайным ситуациям и реагирования на них для хвостохранилищ</t>
  </si>
  <si>
    <t>EM-MM-000.A</t>
  </si>
  <si>
    <t>Производство:</t>
  </si>
  <si>
    <t>(1) металлические руды</t>
  </si>
  <si>
    <t>(2) товарная металлопродукция</t>
  </si>
  <si>
    <t>EM-MM-000.B</t>
  </si>
  <si>
    <t>Общая численность работников, доля работников подрядных организаций</t>
  </si>
  <si>
    <t>Тема</t>
  </si>
  <si>
    <t>Код</t>
  </si>
  <si>
    <t>Выбросы парниковых газов</t>
  </si>
  <si>
    <t>Энергетический менеджмент</t>
  </si>
  <si>
    <t>Обращение с отходами и опасными веществами</t>
  </si>
  <si>
    <t>Безопасность, права человека, права коренных народов</t>
  </si>
  <si>
    <t>Трудовые отношения</t>
  </si>
  <si>
    <t>Охрана профессионального здоровья и промышленная безопасность</t>
  </si>
  <si>
    <t>Деловая этика и прозрачность</t>
  </si>
  <si>
    <t>Управление хвостохранилищами</t>
  </si>
  <si>
    <t>Показатель деятельности</t>
  </si>
  <si>
    <t>Производство в таких странах не ведется</t>
  </si>
  <si>
    <t>Серебро</t>
  </si>
  <si>
    <t>SASB EM-MM-110a.1</t>
  </si>
  <si>
    <t>SASB EM-MM-130a.1</t>
  </si>
  <si>
    <t>SASB EM-MM-150a.4, EM-MM-150a.5, EM-MM-150a.6, EM-MM-150a.7, EM-MM-150a.8</t>
  </si>
  <si>
    <t>SASB EM-MM-120a.1</t>
  </si>
  <si>
    <t>SASB EM-MM-140a.1</t>
  </si>
  <si>
    <t>SASB EM-MM-320a.1</t>
  </si>
  <si>
    <t>Данные по основным показателям ПБиОТ, случаев профессиональных заболеваний, обучение в области ПБиОТ, показатели среди подрядчиков и штрафы</t>
  </si>
  <si>
    <t>Показатели ПБиОТ по Группе</t>
  </si>
  <si>
    <t>Показатели ПБиОТ среди Подрядчиков</t>
  </si>
  <si>
    <t>Штрафы за нарушения в области ПБиОТ</t>
  </si>
  <si>
    <t>Комитет по ПБиОТ</t>
  </si>
  <si>
    <t>Промышленная безопасность и охрана труда</t>
  </si>
  <si>
    <t>SASB EM-MM-310a.1, EM-MM-000.B</t>
  </si>
  <si>
    <t>SASB EM-MM-000.A</t>
  </si>
  <si>
    <t>SASB EM-MM-140a.2, EM-MM-150a.9</t>
  </si>
  <si>
    <t>Вкладка "Reporting perimeter"</t>
  </si>
  <si>
    <t>Вкладка "Our people"</t>
  </si>
  <si>
    <t>Вкладка "Corporate governance and ethics"</t>
  </si>
  <si>
    <t>Вкладка "Communities"</t>
  </si>
  <si>
    <t>Вкладка "Environment"</t>
  </si>
  <si>
    <t>Вкладка "Data across projects"</t>
  </si>
  <si>
    <t>Вкладка "Safety"</t>
  </si>
  <si>
    <t>Вкладка "Socioeconomic development"</t>
  </si>
  <si>
    <t>Вкладка "Climate change and energy"</t>
  </si>
  <si>
    <t>SASB index</t>
  </si>
  <si>
    <t>Показатели по проектам за 2024 год</t>
  </si>
  <si>
    <t>Дополнительные сведения о нашей методологии отчетности см. в нашем Отчете об устойчивом развитии за 2024 год.</t>
  </si>
  <si>
    <t>Отчетный период: 1 января - 31 декабря 2024</t>
  </si>
  <si>
    <t>ESG Данные 2024</t>
  </si>
  <si>
    <t>About ESG Databook 2024</t>
  </si>
  <si>
    <t>ESG Данные раскрывают ключевые количественные показатели в области устойчивого развития Алтыналмас за 2024 отчетный год, а также предоставляет, где это возможно, исторические данные и тенденции эффективности на основе консолидированных социальных, экологических и экономических данных.</t>
  </si>
  <si>
    <t>The ESG Databook discloses key quantitative indicators in the field of sustainable development of Altynalmas for the 2024 reporting year, as well as provides, where possible, historical data and performance trends based on consolidated social, environmental, and economic data.</t>
  </si>
  <si>
    <t>For more information on our reporting methodology, see our 2024 Sustainability Report.</t>
  </si>
  <si>
    <t>For a full set of financial and production data, see our 2024 Annual Report and Audited Consolidated Financial Statements for 2024.</t>
  </si>
  <si>
    <t>Reporting period: January 1 - December 31, 2024</t>
  </si>
  <si>
    <t>ESG Databook 2024</t>
  </si>
  <si>
    <t>Полный набор финансовых и производственных данных см. в нашем Годовом отчете за 2024 год и в Аудированной консолидированной отчетности за 2024 год.</t>
  </si>
  <si>
    <t>Silver</t>
  </si>
  <si>
    <t>унц. в зол. экв.</t>
  </si>
  <si>
    <t>oz. gold eq.</t>
  </si>
  <si>
    <t>SASB</t>
  </si>
  <si>
    <t>SASB content index</t>
  </si>
  <si>
    <t>Topic</t>
  </si>
  <si>
    <t>Greenhouse Gas Emissions</t>
  </si>
  <si>
    <t>Gross global Scope 1 emissions</t>
  </si>
  <si>
    <t>Percentage covered under emissions-limiting regulations</t>
  </si>
  <si>
    <t>Discussion of long-term and short-term strategy or plan to manage Scope 1 emissions, emissions reduction targets, and an analysis of performance against those targets</t>
  </si>
  <si>
    <t>Air emissions of the following pollutants:</t>
  </si>
  <si>
    <t>(2) NOₓ (excluding N₂O)</t>
  </si>
  <si>
    <t>(4) particulate matter (PM10)</t>
  </si>
  <si>
    <t>(5) mercury (Hg)</t>
  </si>
  <si>
    <t>(6) lead (Pb)</t>
  </si>
  <si>
    <t>(7) volatile organic compounds (VOCs)</t>
  </si>
  <si>
    <t>Energy Management</t>
  </si>
  <si>
    <t>(1) Total energy consumed</t>
  </si>
  <si>
    <t>(2) percentage grid electricity</t>
  </si>
  <si>
    <t>(3) percentage renewable</t>
  </si>
  <si>
    <t>Water Management</t>
  </si>
  <si>
    <t>Total fresh water withdrawn</t>
  </si>
  <si>
    <t>Total fresh water consumed</t>
  </si>
  <si>
    <t>Percentage of each in regions with High or Extremely High Baseline Water Stress</t>
  </si>
  <si>
    <t>Number of incidents of non-compliance associated with water quality permits, standards, and regulations</t>
  </si>
  <si>
    <t>Waste &amp; Hazardous Materials Management</t>
  </si>
  <si>
    <t>Total weight of non-mineral waste generated</t>
  </si>
  <si>
    <t>Total weight of tailings produced</t>
  </si>
  <si>
    <t>Total weight of waste rock generated</t>
  </si>
  <si>
    <t>Total weight of hazardous waste generated</t>
  </si>
  <si>
    <t>Total weight of hazardous waste recycled</t>
  </si>
  <si>
    <t>Number of significant incidents associated with hazardous materials and waste management</t>
  </si>
  <si>
    <t>Description of waste and hazardous materials management policies and procedures for active and inactive operations</t>
  </si>
  <si>
    <t>Biodiversity Impacts</t>
  </si>
  <si>
    <t>Description of environmental management policies and practices for active sites</t>
  </si>
  <si>
    <t>Percentage of mine sites where acid rock drainage is:</t>
  </si>
  <si>
    <t>(1) predicted to occur</t>
  </si>
  <si>
    <t>(2) actively mitigated</t>
  </si>
  <si>
    <t>(3) under treatment or remediation</t>
  </si>
  <si>
    <t>Percentage of:</t>
  </si>
  <si>
    <t>(1) proved reserves in or near sites with protected conservation status or endangered species habitat</t>
  </si>
  <si>
    <t>(2) probable reserves in or near sites with protected conservation status or endangered species habitat</t>
  </si>
  <si>
    <t>Security, Human Rights &amp; Rights of Indigenous Peoples</t>
  </si>
  <si>
    <t>(1) proved reserves in or near areas of conflict</t>
  </si>
  <si>
    <t>(2) probable reserves in or near areas of conflict</t>
  </si>
  <si>
    <t>(1) proved reserves in or near indigenous land</t>
  </si>
  <si>
    <t>(2) probable reserves in or near indigenous land</t>
  </si>
  <si>
    <t>Discussion of engagement processes and due diligence practices with respect to human rights, indigenous rights, and operation in areas of conflict</t>
  </si>
  <si>
    <t>Community Relations</t>
  </si>
  <si>
    <t>Discussion of process to manage risks and opportunities associated with community rights and interests</t>
  </si>
  <si>
    <t>Number and duration of non-technical delays</t>
  </si>
  <si>
    <t>Labor Relations</t>
  </si>
  <si>
    <t>Percentage of active workforce employed under collective agreements</t>
  </si>
  <si>
    <t>Number and duration of strikes and lockouts</t>
  </si>
  <si>
    <t>Workforce Health &amp; Safety</t>
  </si>
  <si>
    <t>(1) All-incidence rate</t>
  </si>
  <si>
    <t>(2) fatality rate</t>
  </si>
  <si>
    <t>(3) near miss frequency rate (NMFR)</t>
  </si>
  <si>
    <t>(4) average hours of health, safety, and emergency response training for (a) direct employees and (b) contract employees</t>
  </si>
  <si>
    <t>Business Ethics &amp; Transparency</t>
  </si>
  <si>
    <t>Description of the management system for prevention of corruption and bribery throughout the value chain</t>
  </si>
  <si>
    <t>Production in countries that have the 20 lowest rankings in the Corruption Perception Index</t>
  </si>
  <si>
    <t>Tailings Storage Facilities Management</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</si>
  <si>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</si>
  <si>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Summary of tailings management systems and governance structure used to monitor and maintain the stability of tailings storage facilities</t>
  </si>
  <si>
    <t>Approach to development of Emergency Preparedness and Response Plans (EPRPs) for tailings storage facilities</t>
  </si>
  <si>
    <t>Activity Metric</t>
  </si>
  <si>
    <t>Production of:</t>
  </si>
  <si>
    <t>(1) metal ores</t>
  </si>
  <si>
    <t>(2) finished metal products</t>
  </si>
  <si>
    <t>Total number of employees, percentage contractors</t>
  </si>
  <si>
    <t>Воздействия на биоразнообразие</t>
  </si>
  <si>
    <t>Информация об эксплуатируемых хвостохранилищах: (1) название объекта, (2) местоположение, (3) форма собственности, (4) эксплуатационный статус, (5) метод возведения, (6) максимально допустимая вместимость хранилища, (7) текущее количество хранящихся хвостов, (8) классификация последствий, (9) дата последнего независимого технического исследования, (10) выводы исследований, (11) меры по смягчению последствий, (12) готовноть к чрезвычайным ситуациям</t>
  </si>
  <si>
    <t>Code</t>
  </si>
  <si>
    <t>Наименование показателя</t>
  </si>
  <si>
    <t>Name of the indicator</t>
  </si>
  <si>
    <t>АО "АК Алтыналмас"</t>
  </si>
  <si>
    <t>Project indicators for 2024</t>
  </si>
  <si>
    <t>Вкладка "Our People "</t>
  </si>
  <si>
    <t>Our People Tab</t>
  </si>
  <si>
    <t>Случаи нарушений отсутствуют</t>
  </si>
  <si>
    <t>Доля доказанных и вероятных рудных запасов в границах или вблизи зон конфликта отсутствуют</t>
  </si>
  <si>
    <t>Вкладка "Climate Change and Energy Consumption", Вкладка "Data across projects"</t>
  </si>
  <si>
    <t>Вкладка "Environment", Вкладка "Data across projects"</t>
  </si>
  <si>
    <t>Вкладка "Safety", Вкладка "Data across projects"</t>
  </si>
  <si>
    <t>Вкладка "Socio-economic development", Вкладка "Data across projects"</t>
  </si>
  <si>
    <t>Вкладка "Our People ", Вкладка "Data across projects"</t>
  </si>
  <si>
    <t>Our People Tab, Data across projects Tab</t>
  </si>
  <si>
    <t>Safety Tab, Data across projects Tab</t>
  </si>
  <si>
    <t>Socio-economic development Tab, Data across projects Tab</t>
  </si>
  <si>
    <t>Инциденты отсутствуют</t>
  </si>
  <si>
    <t>Environment Tab, Data across projects Tab</t>
  </si>
  <si>
    <t>Climate Change and Energy Consumption Tab, Data across projects Tab</t>
  </si>
  <si>
    <t>No incidents reported</t>
  </si>
  <si>
    <t>The share of proven and probable ore reserves within or near conflict zones is absent</t>
  </si>
  <si>
    <t>Production in such countries is not carried out</t>
  </si>
  <si>
    <t>Significant spills</t>
  </si>
  <si>
    <t>Инциденты, связанные со значительными разливами</t>
  </si>
  <si>
    <t>Покупная теплооэнергия</t>
  </si>
  <si>
    <t>Purchased heat</t>
  </si>
  <si>
    <t>Покупная теплоэнергия</t>
  </si>
  <si>
    <t>Благотворительность (1)</t>
  </si>
  <si>
    <t>Charity (1)</t>
  </si>
  <si>
    <t>(1) Данные показатели пересмотрены ввиду уточнения коэффициентов удельной теплоты сгорания.</t>
  </si>
  <si>
    <t>(1) These indicators have been revised due to the clarification of specific heat combustion coefficients.</t>
  </si>
  <si>
    <t>Распределение экономической стоимости (1)</t>
  </si>
  <si>
    <t>Расположение в Отчете об Устойчивом развитии за 2024 год</t>
  </si>
  <si>
    <t>Location in the Sustainability report for 2024</t>
  </si>
  <si>
    <t>GRI 304-1, 304-3</t>
  </si>
  <si>
    <t>Проект «Акбакай»</t>
  </si>
  <si>
    <t>Проект «Пустынное»</t>
  </si>
  <si>
    <t>Проект «Аксу»</t>
  </si>
  <si>
    <t>Проект «Бестобе»</t>
  </si>
  <si>
    <t>Проект «Жолымбет»</t>
  </si>
  <si>
    <t>Численность сотрудников (1)</t>
  </si>
  <si>
    <t>Number of employees (1)</t>
  </si>
  <si>
    <t>Захороненные</t>
  </si>
  <si>
    <t>Утилизированные</t>
  </si>
  <si>
    <t>Повторно используемые</t>
  </si>
  <si>
    <t>Метод резмещения отходов:</t>
  </si>
  <si>
    <t>Waste landfilled</t>
  </si>
  <si>
    <t>Waste recycled/reused</t>
  </si>
  <si>
    <t>Waste disposed method</t>
  </si>
  <si>
    <t>Утилизированные отходы</t>
  </si>
  <si>
    <t>Область охвата 1 (2)</t>
  </si>
  <si>
    <t>Scope 1 (2)</t>
  </si>
  <si>
    <t>Топливо для транспорта и самоходной техники (2)</t>
  </si>
  <si>
    <t>Fuel for transport and self-propelled equipment (2)</t>
  </si>
  <si>
    <t>Бензин (2)</t>
  </si>
  <si>
    <t>Gasoline (2)</t>
  </si>
  <si>
    <t>2) Данные "Всего по Группе" дополнительно включает потребление топлива горной техники в аренде и потребление топлива Головного Офиса.</t>
  </si>
  <si>
    <t>2) The "Total for the Group" data additionally includes fuel consumption of mining equipment for rent and fuel consumption of the Head Office.</t>
  </si>
  <si>
    <t>1) The "Total for the Group" data additionally includes the number of employees of subsidiary companies.</t>
  </si>
  <si>
    <t>1) Данные "Всего по Группе" дополнительно включает количество сотрудников дочерних предприятий.</t>
  </si>
  <si>
    <t>Случаи коррупции (1)</t>
  </si>
  <si>
    <t>Другие случаи (2)</t>
  </si>
  <si>
    <t>(1) Случаи коррупции, не связанные с государственными органами.</t>
  </si>
  <si>
    <t>(2) Случаи, связанные с хищением ТМЦ, превышением полномочий, разглашением конфиденциальной информацией.</t>
  </si>
  <si>
    <t>(1) Cases of corruption not related to government agencies.</t>
  </si>
  <si>
    <t>(2) Cases related to theft of material assets, abuse of authority, and disclosure of confidential information.</t>
  </si>
  <si>
    <t>Среднее количество часов обучения на одного сотрудника в год (1)</t>
  </si>
  <si>
    <t>Объем инвестиций в обучение одного сотрудника в год</t>
  </si>
  <si>
    <t>Investment volume in training one employee per year</t>
  </si>
  <si>
    <t>Average number of training hours per employee per year</t>
  </si>
  <si>
    <t>(1) The methodology for calculating the average number of training hours has been changed since 2024.</t>
  </si>
  <si>
    <t>(1) Методика расчета среднего количества часов обучения была изменена с 2024 года.</t>
  </si>
  <si>
    <t>GRI 2-28, 201-1, GRI 203-1, GRI 203-2, GRI 415-1</t>
  </si>
  <si>
    <t>(1) 4,9 млрд тенге было выделено пострадавшим от паводков в Северо-Казахстанской области.</t>
  </si>
  <si>
    <t>(1) 4.9 billion tenge was allocated to the victims of the floods in the North Kazakhstan region.</t>
  </si>
  <si>
    <t>Смертельные случаи (1)</t>
  </si>
  <si>
    <t>LTIFR (2)</t>
  </si>
  <si>
    <t>TRIFR (2)</t>
  </si>
  <si>
    <t>TRIR (2)</t>
  </si>
  <si>
    <t>Общее количество отработанных часов (3)</t>
  </si>
  <si>
    <t>Обучение в области ПБиОТ за 2024 (4)</t>
  </si>
  <si>
    <t>Fatalities (1)</t>
  </si>
  <si>
    <t>HSE training for 2024 (4)</t>
  </si>
  <si>
    <t>Total number of hours worked (3)</t>
  </si>
  <si>
    <t>(2) Коэффициенты LTIFR, TRIR из расчета на 200 000 отработанных часов.</t>
  </si>
  <si>
    <t>(3) Отработанные часы указаны без учета корректировок за отчетный период.</t>
  </si>
  <si>
    <t>(4) Профессиональное обучение включает в себя: идентификация опасностей, оценка и управление рисками; проведение безопасных работ на высоте; безопасная эксплуатация транспортных средств; безопасное проведение работ с химическими веществами и пр.</t>
  </si>
  <si>
    <t>(2) LTIFR, TRIR rates based on 200,000 hours worked.</t>
  </si>
  <si>
    <t>(3) The hours worked are reported without adjustments for the reporting period.</t>
  </si>
  <si>
    <t>(4) Professional training includes: hazard identification, risk assessment and management; safe work at height; safe operation of vehicles; safe work with chemicals, etc.</t>
  </si>
  <si>
    <t>(1) In 2024, there was one fatal incident, but it was not included in the ESG databook because the investigation determined that the accident was not the employer's fault.</t>
  </si>
  <si>
    <t>Экономические темы</t>
  </si>
  <si>
    <t>Социальные темы</t>
  </si>
  <si>
    <t>Финансовые показатели</t>
  </si>
  <si>
    <t>Бизнес этика и комплаенс</t>
  </si>
  <si>
    <t>Охрана труда и безопасность</t>
  </si>
  <si>
    <t>Эффективное управление и развитие персонала</t>
  </si>
  <si>
    <t>Права человека</t>
  </si>
  <si>
    <t>Разнообразие и равные возможности</t>
  </si>
  <si>
    <t>Экологические темы</t>
  </si>
  <si>
    <t>Отходы и хвостохранилища</t>
  </si>
  <si>
    <t>Сохранение земель и биоразнообразие</t>
  </si>
  <si>
    <t>Климат и энергопотребление</t>
  </si>
  <si>
    <t>Водные ресурсы</t>
  </si>
  <si>
    <t>1) Приобретенные ТМЦ и услуги</t>
  </si>
  <si>
    <t>2) Средства производства</t>
  </si>
  <si>
    <t>3) Прочие косвенные выбросы от потребления энергии</t>
  </si>
  <si>
    <t>4) Транспортировка приобретенных товаров, сырья и материалов</t>
  </si>
  <si>
    <t>5) Образующиеся отходы</t>
  </si>
  <si>
    <t>10) Обработка произведенной промежуточной продукции</t>
  </si>
  <si>
    <t>6) Командировочные поездки сотрудников</t>
  </si>
  <si>
    <t>1) Purchased goods and services</t>
  </si>
  <si>
    <t>2) Capital goods</t>
  </si>
  <si>
    <t>3) Fuel- and energy-related activities</t>
  </si>
  <si>
    <t>4) Upstream Transport</t>
  </si>
  <si>
    <t>5) Waste generated in operations</t>
  </si>
  <si>
    <t>6) Business travel</t>
  </si>
  <si>
    <t>10) Processing of sold products</t>
  </si>
  <si>
    <t>ESG Databook is published on an annual basis.</t>
  </si>
  <si>
    <t>Нефинансовые данные в ESG Данных подготовлены с учетом требований Глобальной инициативы по отчетности (GRI, редакция 2021 года), а также рекомендаций Стандарта по отчетности в области устойчивого развития для металлургической и горнодобывающей отраслей, выпущенный Советом по стандартам учета в области устойчивого развития (SASB).</t>
  </si>
  <si>
    <t>In preparing this ESG Databook, we adhered to internationally recognized principles and reporting standards, ensuring the high quality, transparency, and comparability of the information presented.</t>
  </si>
  <si>
    <t>The non-financial data in the ESG Databook has been prepared with reference to the Global Reporting Initiative (GRI, 2021 edition), as well as the recommendations of the Metals &amp; Mining Sustainability Accounting Standard published by the Sustainability Accounting Standards Board (SASB) .</t>
  </si>
  <si>
    <t>To confirm the accuracy and reliability of the sustainability-related information, we engaged Ernst &amp; Young Advisory LLP to provide external assurance of the non-financial data disclosed in Databook.</t>
  </si>
  <si>
    <t xml:space="preserve">ESG Данные выпускаются на ежегодной основе. </t>
  </si>
  <si>
    <t xml:space="preserve">При подготовке настоящих ESG Данных мы опирались на международно признанные принципы и стандарты отчетности, что позволило обеспечить высокое качество, прозрачность и сопоставимость представленной информации.
</t>
  </si>
  <si>
    <t>С целью подтверждения точности и надежности сведений в области устойчивого развития, мы привлекли Ernst &amp; Young Advisory LLP для проведения внешнего заверения нефинансовой информации, раскрываемой в ESG Данных.</t>
  </si>
  <si>
    <t>Метод размещения отходов:</t>
  </si>
  <si>
    <t>Landfilled</t>
  </si>
  <si>
    <t>Recycled and reused</t>
  </si>
  <si>
    <t>Waste treatment method:</t>
  </si>
  <si>
    <t>Diverted from disposal</t>
  </si>
  <si>
    <t>GRI 306-3,GRI 306-4, GRI 306-5</t>
  </si>
  <si>
    <t>Hazardous waste</t>
  </si>
  <si>
    <t>Hazardous  waste</t>
  </si>
  <si>
    <t>GRI 305-1, GRI 305-2, GRI 305-3, GRI 305-4</t>
  </si>
  <si>
    <t>GRI 2-7, 2-30</t>
  </si>
  <si>
    <t>GRI 401-3, 405-1</t>
  </si>
  <si>
    <t xml:space="preserve">(2) Для расчета соотношения заработных плат в компании принят следующий подход: отношение средней заработной платы в компании к средней заработной плате в РК. </t>
  </si>
  <si>
    <t>Соотношение средней заработной платы Компании к средней заработной плате по РК (2)</t>
  </si>
  <si>
    <t>(2) The following approach is adopted for calculating the salary ratio in the company: the ratio of the average salary in the company to the average salary in the RoK.</t>
  </si>
  <si>
    <t>Ratio of the average company wage to the average wage in the RoK</t>
  </si>
  <si>
    <t>Minimum wage of the RoK</t>
  </si>
  <si>
    <t>Average salary in the region of the RoK</t>
  </si>
  <si>
    <t>В 2025 году был проведен анализ существенности в области устойчивого развития за 2024 год, в рамках которого были выделены и раскрыты количественные показатели по 12 существенным темам.
Сформированная матрица существенности будет действовать до 2027 года. Дополнительная информация о процедуре определения существенных тем представлена в Отчете об устойчивом развитии за 2024 год.</t>
  </si>
  <si>
    <t>Матрица существенности</t>
  </si>
  <si>
    <t xml:space="preserve">Границы раздела "Environment" включают: </t>
  </si>
  <si>
    <t xml:space="preserve">Границы раздела "Climate change and energy" включают: </t>
  </si>
  <si>
    <t>АО "АК Алтыналмас", ТОО "Алтыналмас Technology", ТОО "Аксу Technology",  ТОО "Казахалтын Technology", ТОО "Казахалтын", ТОО "AAMining"</t>
  </si>
  <si>
    <t xml:space="preserve">Границы раздела "Safety" включают: </t>
  </si>
  <si>
    <t xml:space="preserve">Границы раздела "Our people" включают: </t>
  </si>
  <si>
    <t>АО "АК Алтыналмас", ТОО "Алтыналмас Technology", ТОО "Аксу Technology",  ТОО "Казахалтын Technology", ТОО "Казахалтын", ТОО "AAEngineering Group", ТОО "AAMining", ТОО "Proline Logistics", ТОО "Казахский Сантехпроект", ТОО "Казахалтын Сервис", ТОО "ProMS", ТОО "Гостиница Степногорск"</t>
  </si>
  <si>
    <t>Границы раздела "Socioeconomics development" включают:</t>
  </si>
  <si>
    <t xml:space="preserve">The boundaries of the "Environment" section include: </t>
  </si>
  <si>
    <t>The boundaries of the "Climate change and energy" section include:</t>
  </si>
  <si>
    <t>JSC "AK Altynalmas", LLP "Altynalmas Technology", LLP "Aksu Technology", LLP "Kazakhaltyn Technology", LLP "Kazakhaltyn", LLP "AAMining"</t>
  </si>
  <si>
    <t xml:space="preserve">The boundaries of the "Safety" section include: </t>
  </si>
  <si>
    <t>The boundaries of the "Our people" section include:</t>
  </si>
  <si>
    <t>JSC "AK Altynalmas", LLP "Altynalmas Technology", LLP "Aksu Technology", LLP "Kazakhaltyn Technology", LLP "Kazakhaltyn", LLP "AAEngineering Group", LLP "AAMining", LLP "Proline Logistics", LLP "Kazakh Santechproject", LLP "KazakhAltyn Service", LLP "ProMS", LLP "Hotel Stepnogorsk"</t>
  </si>
  <si>
    <t>The boundaries of the "Socioeconomic development" section include:</t>
  </si>
  <si>
    <t>Границы раздела "Communities" включают:</t>
  </si>
  <si>
    <t>The boundaries of the "Communities" section include:</t>
  </si>
  <si>
    <t>АО "АК Алтыналмас", ТОО "Казахалтын Technology", ТОО "Казахалтын"</t>
  </si>
  <si>
    <t>JSC "AK Altynalmas", LLP "Kazakhaltyn Technology", LLP "Kazakhaltyn"</t>
  </si>
  <si>
    <t>Раздел I. О Компании</t>
  </si>
  <si>
    <t>Приложение 3. Границы отчетности</t>
  </si>
  <si>
    <t>Раздел Об Отчете</t>
  </si>
  <si>
    <t>Вкладка "About Databook"</t>
  </si>
  <si>
    <t>В примечаниях Отчета об Устойчивом развитии за 2024 год</t>
  </si>
  <si>
    <t>Раздел V. Благосостояние наших сотрудников</t>
  </si>
  <si>
    <t>Раздел III. Корпоративное управление, подраздел Совет директоров</t>
  </si>
  <si>
    <t>Раздел III. Корпоративное управление</t>
  </si>
  <si>
    <t>Раздел III. Корпоративное управление, подраздел Деловая этика и комплаенс</t>
  </si>
  <si>
    <t>Раздел III. Корпоративное управление, подразделы Совет директоров и Правление</t>
  </si>
  <si>
    <t>Показатель не раскрывается, исходя из соображений защиты персональной информации</t>
  </si>
  <si>
    <t>Обращение Председателя Правления</t>
  </si>
  <si>
    <t>Раздел II. Управление устойчивым развитием</t>
  </si>
  <si>
    <t>Раздел II. Управление устойчивым развитием; 
Раздел III. Корпоративное управление, подраздел Деловая этика и комплаенс</t>
  </si>
  <si>
    <t>Раздел II. Управление устойчивым развитием, подраздел Взаимодействие с заинтересованными сторонами; 
Раздел IV. Вклад социально-экономическое развитие, подраздел Взаимодействие с регионами</t>
  </si>
  <si>
    <t>Раздел V. Благосостояние наших сотрудников, подраздел Управление персоналом</t>
  </si>
  <si>
    <t>Раздел II. Управление устойчивым развитием, подраздел Существенные темы</t>
  </si>
  <si>
    <t>Раздел I. О Компании, подраздел Обзвор финансовой и операционной деятельности</t>
  </si>
  <si>
    <t>Раздел IV. Вклад социально-экономическое развитие, подраздел Взаимодействие с регионами</t>
  </si>
  <si>
    <t>Раздел IV. Вклад социально-экономическое развитие, подраздел Закупочная деятельность</t>
  </si>
  <si>
    <t>Правовые действия отсутствуют</t>
  </si>
  <si>
    <t>Раздел VII. Экологическая ответственность, подраздел Управление отходами и хвостохранилищами</t>
  </si>
  <si>
    <t>Раздел VII. Экологическая ответственность, подраздел Использование водных ресурсов</t>
  </si>
  <si>
    <t>Раздел VII. Экологическая ответственность, подраздел Сохранение земель и биоразнообразие</t>
  </si>
  <si>
    <t>Раздел VII. Экологическая ответственность, подраздел Выбросы в атмосферу</t>
  </si>
  <si>
    <t>Раздел V. Благосостояние наших сотрудников, подраздел Промышленная безопасность и охрана труда</t>
  </si>
  <si>
    <t>Раздел V. Благосостояние наших сотрудников, подраздел Обучение и развитие персонала</t>
  </si>
  <si>
    <t>В компании отсутствуют такие подразделения и поставщики</t>
  </si>
  <si>
    <t>Раздел II. Управление устойчивым развитием, подраздел Вклад в достижение Целей устойчивого развития ООН</t>
  </si>
  <si>
    <t>Section I. About the Company</t>
  </si>
  <si>
    <t>Appenidix 3. Reporting perimeter</t>
  </si>
  <si>
    <t>Section About the report</t>
  </si>
  <si>
    <t>In the footnotes of the 2024 Sustainability Report</t>
  </si>
  <si>
    <t>Section V. Well-being of our employees</t>
  </si>
  <si>
    <t>Section III. Corporate governance</t>
  </si>
  <si>
    <t>Section III. Corporate governance, subsection The Board of Directors</t>
  </si>
  <si>
    <t>Section III. Corporate governance, subsection Business ethics and compliance</t>
  </si>
  <si>
    <t>Section II. Sustainability management;
Section III. Corporate governance, subsection Business ethics and compliance</t>
  </si>
  <si>
    <t>Section II. Sustainability management</t>
  </si>
  <si>
    <t>Section II. Sustainability management, subsection Stakeholder engagement;
Section IV. Contribution to social and economic development, subsection Regional engagement</t>
  </si>
  <si>
    <t>Section V. Well-being of our employees, subsection HR management</t>
  </si>
  <si>
    <t>Section II. Sustainability management, subsection Material topics</t>
  </si>
  <si>
    <t xml:space="preserve">Section I. About the Company, subsection Overview of financial and operating performance </t>
  </si>
  <si>
    <t>Section IV. Contribution to social and economic development, subsection Regional engagement</t>
  </si>
  <si>
    <t>Section IV. Contribution to social and economic development, subsection Procurement practices</t>
  </si>
  <si>
    <t>No legal actions</t>
  </si>
  <si>
    <t>Section VII. Environmental responsibility, subsection Waste management</t>
  </si>
  <si>
    <t>Section VII. Environmental responsibility, subsection Use of water resources</t>
  </si>
  <si>
    <t xml:space="preserve">Section VII. Environmental responsibility, subsection Land conservationand biodiversity </t>
  </si>
  <si>
    <t>Section VII. Environmental responsibility, subsection Air emissions</t>
  </si>
  <si>
    <t>Section V. Well-being of our employees, subsection Safety and health</t>
  </si>
  <si>
    <t>Section V. Well-being of our employees, subsection Employee training and development</t>
  </si>
  <si>
    <t>The company does not have such divisions and suppliers</t>
  </si>
  <si>
    <t>Section II. Sustainability management, subsection Commitment to the UN Sustainable
development goals</t>
  </si>
  <si>
    <t>Общая сумма денежных выплат отраслевым ассоциациям (2)</t>
  </si>
  <si>
    <t>Количество общественных слушаний и собраний (3)</t>
  </si>
  <si>
    <t>Total amount of cash payments to industry associations (2)</t>
  </si>
  <si>
    <t>Number of public hearings and meetings (3)</t>
  </si>
  <si>
    <t>(3) Слушания, касаемые социальных вопросов.</t>
  </si>
  <si>
    <t>(3) Hearings concerning social issues.</t>
  </si>
  <si>
    <t>(2) JSC "AK Altynalmas" is a member of the Association of Mining and Metallurgical Enterprises of Kazakhstan, the Association of Precious Metals Producers, and the National Chamber of Entrepreneurs "Atameken".</t>
  </si>
  <si>
    <t>(2) АО «АК Алтыналмас» является членом Ассоциации горнодобывающих и горно-металлургических предприятий Казахстана, Ассоциации производителей
драгоценных металлов, Национальной палатой предпринимателей «Атамекен».</t>
  </si>
  <si>
    <t>Матрица сущесвенности</t>
  </si>
  <si>
    <t>In 2025, a materiality analysis in the field of sustainable development for 2024 was conducted, within which quantitative indicators for 12 material topics were identified and disclosed.</t>
  </si>
  <si>
    <t>Business ethics and compliance</t>
  </si>
  <si>
    <t>Social topics</t>
  </si>
  <si>
    <t>Environmental topics</t>
  </si>
  <si>
    <t>Economic topics</t>
  </si>
  <si>
    <t>Diversity and equal opportunities</t>
  </si>
  <si>
    <t>Land conservation and biodiversity</t>
  </si>
  <si>
    <t>Human rights</t>
  </si>
  <si>
    <t>Health and safety</t>
  </si>
  <si>
    <t>Waste and tailings</t>
  </si>
  <si>
    <t>Climate and energy</t>
  </si>
  <si>
    <t>Water</t>
  </si>
  <si>
    <t>Financial metrics</t>
  </si>
  <si>
    <t>Effective personnel management and development</t>
  </si>
  <si>
    <t>JSC "AK Altynalmas"</t>
  </si>
  <si>
    <t>Materiality matrix</t>
  </si>
  <si>
    <t>Раздел II. Управление устойчивым развитием, подраздел Управление рисками в области устойчивого развитя и климата; 
Раздел III. Корпоративное управление, подраздел Деловая этика и комплаенс;
Раздел VII. Экологическая ответственность, подраздел Управление отходами и хвостохранилищами</t>
  </si>
  <si>
    <t>Section II. Sustainability management, subsection Sustainability and climate risk management;
Section III. Corporate governance, subsection Business ethics and compliance;
Section VII. Environmental responsibility, subsection Waste management</t>
  </si>
  <si>
    <t>203-2 Значительное косвенное экономическое воздействие</t>
  </si>
  <si>
    <t>203-2 Significant indirect economic impacts</t>
  </si>
  <si>
    <t>Раздел III. Корпоративное управление;
Раздел Раздел V. Благосостояние наших сотрудников, подразделы Управление персоналом, Многообразие и инклюзивность</t>
  </si>
  <si>
    <t>Section III. Corporate governance;
Section V. Well-being of our employees, subsection HR management, Diversity and inclusion</t>
  </si>
  <si>
    <t>Раздел III. Корпоративное управление, подраздел Деловая этика и комплаенс;
Раздел V. Благосостояние наших сотрудников, подраздел Управление персоналом</t>
  </si>
  <si>
    <t>Section III. Corporate governance, subsection Business ethics and compliance;
Section V. Well-being of our employees, subsection HR management</t>
  </si>
  <si>
    <t>АО "АК Алтыналмас", ТОО "Алтыналмас Technology", ТОО "Аксу Technology",  ТОО "Казахалтын Technology", ТОО "Казахалтын", ТОО "Актогай Мыс"</t>
  </si>
  <si>
    <t>JSC "AK Altynalmas", LLP "Altynalmas Technology", LLP "Aksu Technology", LLP "Kazakhaltyn Technology", LLP "Kazakhaltyn", TOO "Aktogay Mys"</t>
  </si>
  <si>
    <t>Инвестиции в охрану окружающей среды (1)</t>
  </si>
  <si>
    <t>Прочее (2)</t>
  </si>
  <si>
    <t>Investments into Environmental Protection (1)</t>
  </si>
  <si>
    <t>Other (2)</t>
  </si>
  <si>
    <t>(2) Включает в себя инвестиции, направленные на снижение шумового и вибрационного воздействия, сохранение биоразнообразия и
ландшафтов, радиационную безопасность и другие направления.</t>
  </si>
  <si>
    <t>(2) Includes investments aimed at reducing noise and vibration impact, preserving biodiversity and landscapes, radiation safety, and other areas.</t>
  </si>
  <si>
    <t>(1) ТОО "Актогай Мыс" не включен в границы отчетности.</t>
  </si>
  <si>
    <t>(1) LLP "Aktogay Mys" is not included in the reporting perimeter.</t>
  </si>
  <si>
    <t>Раздел VIII. Климат и энергопотребление, подраздел Выбросы парниковых газов</t>
  </si>
  <si>
    <t>Раздел VIII. Климат и энергопотребление, подраздел Энергопотребление</t>
  </si>
  <si>
    <t>Section VIII. Climate and energy, subsection Energy consumption</t>
  </si>
  <si>
    <t>Раздел II. Управление устойчивым развитием, подраздел Управление рисками в области устойчивого развития; 
Раздел VII. Экологическая ответственность, подраздел Управление отходами и хвостохранилищами</t>
  </si>
  <si>
    <t>Section II. Sustainability management, subsection Sustainability risk management;
Section VII. Environmental responsibility, subsection Waste management</t>
  </si>
  <si>
    <t>Section VIII. Climate and energy, subsection GHG emissions</t>
  </si>
  <si>
    <t>Доля доказанных и вероятных рудных запасов в границах или вблизи территорий проживания коренных народов отсутствуют</t>
  </si>
  <si>
    <t>Отсутствуют</t>
  </si>
  <si>
    <t>The share of proven and probable ore reserves within or near the territories inhabited by indigenous peoples is absent.</t>
  </si>
  <si>
    <t>Активы компании не находятся в зонах конфликта.</t>
  </si>
  <si>
    <t>The company's assets are not located in conflict zones.</t>
  </si>
  <si>
    <t>Производство в таких странах не ведется.</t>
  </si>
  <si>
    <t>Production in such countries is not carried out.</t>
  </si>
  <si>
    <t>Absent</t>
  </si>
  <si>
    <t>Вкладка "External Assurance"</t>
  </si>
  <si>
    <t>External Assurance Tab</t>
  </si>
  <si>
    <t>(1) Указанные суммы товаров, работ и услуг в рамках контрактов недропользования.</t>
  </si>
  <si>
    <t>(1) The specified amounts for goods, works, and services are within the framework of subsoil use contracts.</t>
  </si>
  <si>
    <t>Общая сумма закупок (1)</t>
  </si>
  <si>
    <t>Total purchase amount (1)</t>
  </si>
  <si>
    <t>Дата публикации: Май, 2025</t>
  </si>
  <si>
    <t>Publication date: May, 2025</t>
  </si>
  <si>
    <t>About ESG Databook</t>
  </si>
  <si>
    <t>Заключение независимого практикующего специалиста о задании, обеспечивающем уверенность</t>
  </si>
  <si>
    <t>Independent practitioner's assurance report</t>
  </si>
  <si>
    <t>Об ESG Данных</t>
  </si>
  <si>
    <t>Об ESG Данных за 2024 год</t>
  </si>
  <si>
    <t>Данные по выбросам парниковых газов (Охват 1, 2 и 3) и энергопотреблению</t>
  </si>
  <si>
    <t>Greenhouse gas emissions data (Scope 1, 2 and 3) and energy consumption</t>
  </si>
  <si>
    <t>(1) В течение 2024 года произошел один смертельный случай, однако он не был учтен в ESG датабуке, поскольку, согласно расследованию несчастный случай произошел не по вине работодателя.</t>
  </si>
  <si>
    <t>Профессиональное обучение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</si>
</sst>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_(* #.##0.00_);_(* \(#.##0.00\);_(* &quot;-&quot;??_);_(@_)"/>
    <numFmt numFmtId="166" formatCode="_ * #.##0.00_ ;_ * \-#.##0.00_ ;_ * &quot;-&quot;??_ ;_ @_ "/>
    <numFmt numFmtId="167" formatCode="_ * #,##0.00_ ;_ * \-#,##0.00_ ;_ * &quot;-&quot;??_ ;_ @_ "/>
    <numFmt numFmtId="168" formatCode="_-* #,##0_-;\-* #,##0_-;_-* &quot;-&quot;??_-;_-@_-"/>
    <numFmt numFmtId="169" formatCode="_-* #,##0.0_-;\-* #,##0.0_-;_-* &quot;-&quot;??_-;_-@_-"/>
    <numFmt numFmtId="170" formatCode="_-* #,##0.00\ _₽_-;\-* #,##0.00\ _₽_-;_-* &quot;-&quot;??\ _₽_-;_-@_-"/>
    <numFmt numFmtId="171" formatCode="_(* #,##0.00_);_(* \(#,##0.00\);_(* &quot;-&quot;??_);_(@_)"/>
    <numFmt numFmtId="172" formatCode="#,##0;\ \(#,##0\);\ \-;\ @"/>
  </numFmts>
  <fonts count="72"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b/>
      <sz val="10"/>
      <color theme="1"/>
      <name val="Arial"/>
      <family val="2"/>
      <charset val="204"/>
    </font>
    <font>
      <b/>
      <sz val="11"/>
      <color theme="1"/>
      <name val="Arial"/>
      <family val="2"/>
      <charset val="204"/>
    </font>
    <font>
      <sz val="11"/>
      <color theme="1"/>
      <name val="Arial"/>
      <family val="2"/>
      <charset val="204"/>
    </font>
    <font>
      <sz val="11"/>
      <color rgb="FF000000"/>
      <name val="Arial"/>
      <family val="2"/>
      <charset val="204"/>
    </font>
    <font>
      <sz val="11"/>
      <color theme="1"/>
      <name val="Calibri"/>
      <family val="2"/>
    </font>
    <font>
      <sz val="10"/>
      <name val="Arial"/>
      <family val="2"/>
    </font>
    <font>
      <sz val="11"/>
      <color rgb="FF9C0006"/>
      <name val="Calibri"/>
      <family val="2"/>
      <scheme val="minor"/>
    </font>
    <font>
      <b/>
      <sz val="11"/>
      <color rgb="FFFA7D00"/>
      <name val="Calibri"/>
      <family val="2"/>
      <scheme val="minor"/>
    </font>
    <font>
      <sz val="11"/>
      <color rgb="FF006100"/>
      <name val="Calibri"/>
      <family val="2"/>
      <scheme val="minor"/>
    </font>
    <font>
      <b/>
      <sz val="11"/>
      <color rgb="FF3F3F3F"/>
      <name val="Calibri"/>
      <family val="2"/>
      <scheme val="minor"/>
    </font>
    <font>
      <sz val="10"/>
      <name val="Arial"/>
      <family val="2"/>
      <charset val="204"/>
    </font>
    <font>
      <sz val="8"/>
      <name val="Calibri"/>
      <family val="2"/>
      <charset val="204"/>
      <scheme val="minor"/>
    </font>
    <font>
      <b/>
      <sz val="12"/>
      <color rgb="FF000000"/>
      <name val="Calibri"/>
      <family val="2"/>
      <charset val="204"/>
      <scheme val="minor"/>
    </font>
    <font>
      <b/>
      <sz val="11"/>
      <color theme="0"/>
      <name val="Arial"/>
      <family val="2"/>
      <charset val="204"/>
    </font>
    <font>
      <sz val="12"/>
      <name val="Arial"/>
      <family val="2"/>
      <charset val="204"/>
    </font>
    <font>
      <sz val="12"/>
      <color theme="1"/>
      <name val="Arial"/>
      <family val="2"/>
      <charset val="204"/>
    </font>
    <font>
      <b/>
      <sz val="12"/>
      <color theme="1"/>
      <name val="Arial"/>
      <family val="2"/>
      <charset val="204"/>
    </font>
    <font>
      <sz val="10"/>
      <color rgb="FF000000"/>
      <name val="Calibri"/>
      <family val="2"/>
      <charset val="204"/>
      <scheme val="minor"/>
    </font>
    <font>
      <sz val="10"/>
      <color rgb="FF000000"/>
      <name val="Calibri"/>
      <family val="2"/>
      <charset val="204"/>
      <scheme val="minor"/>
    </font>
    <font>
      <b/>
      <sz val="18"/>
      <color rgb="FF00386D"/>
      <name val="Arial"/>
      <family val="2"/>
      <charset val="204"/>
    </font>
    <font>
      <b/>
      <sz val="12"/>
      <color theme="0"/>
      <name val="Arial"/>
      <family val="2"/>
      <charset val="204"/>
    </font>
    <font>
      <sz val="11"/>
      <color theme="0"/>
      <name val="Arial"/>
      <family val="2"/>
      <charset val="204"/>
    </font>
    <font>
      <b/>
      <sz val="8"/>
      <color theme="1"/>
      <name val="Arial"/>
      <family val="2"/>
      <charset val="204"/>
    </font>
    <font>
      <sz val="8"/>
      <color theme="1"/>
      <name val="Arial"/>
      <family val="2"/>
      <charset val="204"/>
    </font>
    <font>
      <b/>
      <sz val="10"/>
      <color theme="7" tint="-0.499984740745262"/>
      <name val="Arial"/>
      <family val="2"/>
      <charset val="204"/>
    </font>
    <font>
      <sz val="11"/>
      <color theme="7" tint="-0.499984740745262"/>
      <name val="Arial"/>
      <family val="2"/>
      <charset val="204"/>
    </font>
    <font>
      <sz val="10"/>
      <color theme="7" tint="-0.499984740745262"/>
      <name val="Arial"/>
      <family val="2"/>
      <charset val="204"/>
    </font>
    <font>
      <i/>
      <sz val="8"/>
      <color theme="1"/>
      <name val="Arial"/>
      <family val="2"/>
      <charset val="204"/>
    </font>
    <font>
      <sz val="15"/>
      <color indexed="25"/>
      <name val="Arial"/>
      <family val="2"/>
    </font>
    <font>
      <i/>
      <sz val="11"/>
      <color theme="1"/>
      <name val="Calibri"/>
      <family val="2"/>
      <charset val="204"/>
      <scheme val="minor"/>
    </font>
    <font>
      <b/>
      <sz val="12"/>
      <color theme="7" tint="-0.499984740745262"/>
      <name val="Arial"/>
      <family val="2"/>
      <charset val="204"/>
    </font>
    <font>
      <b/>
      <sz val="16"/>
      <color theme="1"/>
      <name val="Arial"/>
      <family val="2"/>
      <charset val="204"/>
    </font>
    <font>
      <sz val="11"/>
      <color rgb="FFFF0000"/>
      <name val="Arial"/>
      <family val="2"/>
      <charset val="204"/>
    </font>
    <font>
      <i/>
      <sz val="8"/>
      <color rgb="FFFF0000"/>
      <name val="Arial"/>
      <family val="2"/>
      <charset val="204"/>
    </font>
    <font>
      <sz val="8"/>
      <name val="Arial"/>
      <family val="2"/>
      <charset val="204"/>
    </font>
    <font>
      <sz val="8"/>
      <color theme="1"/>
      <name val="Arial"/>
      <family val="2"/>
      <charset val="204"/>
    </font>
    <font>
      <sz val="11"/>
      <color theme="1"/>
      <name val="Arial"/>
      <family val="2"/>
      <charset val="204"/>
    </font>
    <font>
      <sz val="11"/>
      <name val="Calibri"/>
      <family val="2"/>
      <scheme val="minor"/>
    </font>
    <font>
      <b/>
      <sz val="6"/>
      <color theme="1"/>
      <name val="Arial"/>
      <family val="2"/>
      <charset val="204"/>
    </font>
    <font>
      <i/>
      <sz val="11"/>
      <color rgb="FFFF0000"/>
      <name val="Calibri"/>
      <family val="2"/>
      <charset val="204"/>
      <scheme val="minor"/>
    </font>
    <font>
      <sz val="11"/>
      <color indexed="8"/>
      <name val="Calibri"/>
      <family val="2"/>
      <charset val="204"/>
    </font>
    <font>
      <u/>
      <sz val="11"/>
      <color theme="10"/>
      <name val="Calibri"/>
      <family val="2"/>
      <charset val="204"/>
      <scheme val="minor"/>
    </font>
    <font>
      <sz val="8"/>
      <color theme="1"/>
      <name val="Arial"/>
      <family val="2"/>
      <charset val="204"/>
    </font>
    <font>
      <b/>
      <sz val="8"/>
      <color theme="1"/>
      <name val="Arial"/>
      <family val="2"/>
      <charset val="204"/>
    </font>
    <font>
      <sz val="10"/>
      <name val="Calibri"/>
      <family val="2"/>
      <charset val="204"/>
      <scheme val="minor"/>
    </font>
    <font>
      <sz val="8"/>
      <color theme="1"/>
      <name val="Arial"/>
      <family val="2"/>
      <charset val="204"/>
    </font>
    <font>
      <sz val="8"/>
      <color theme="1"/>
      <name val="Arial"/>
      <family val="2"/>
      <charset val="204"/>
    </font>
    <font>
      <sz val="8"/>
      <color theme="1"/>
      <name val="Arial"/>
      <family val="2"/>
      <charset val="204"/>
    </font>
    <font>
      <u/>
      <sz val="12"/>
      <color theme="1"/>
      <name val="Arial"/>
      <family val="2"/>
      <charset val="204"/>
    </font>
    <font>
      <u/>
      <sz val="10"/>
      <color rgb="FF000000"/>
      <name val="Calibri"/>
      <family val="2"/>
      <charset val="204"/>
      <scheme val="minor"/>
    </font>
    <font>
      <sz val="10"/>
      <color theme="0"/>
      <name val="Calibri"/>
      <family val="2"/>
      <charset val="204"/>
      <scheme val="minor"/>
    </font>
    <font>
      <u/>
      <sz val="10"/>
      <name val="Calibri"/>
      <family val="2"/>
      <charset val="204"/>
      <scheme val="minor"/>
    </font>
    <font>
      <i/>
      <sz val="10"/>
      <name val="Calibri"/>
      <family val="2"/>
      <charset val="204"/>
      <scheme val="minor"/>
    </font>
    <font>
      <sz val="11"/>
      <name val="Calibri"/>
      <family val="2"/>
      <charset val="204"/>
      <scheme val="minor"/>
    </font>
    <font>
      <sz val="16"/>
      <color rgb="FF000000"/>
      <name val="Arial"/>
      <family val="2"/>
      <charset val="204"/>
    </font>
    <font>
      <i/>
      <sz val="11"/>
      <name val="Arial"/>
      <family val="2"/>
      <charset val="204"/>
    </font>
    <font>
      <b/>
      <sz val="12"/>
      <name val="Arial"/>
      <family val="2"/>
      <charset val="204"/>
    </font>
    <font>
      <sz val="16"/>
      <color theme="1"/>
      <name val="Arial"/>
      <family val="2"/>
      <charset val="204"/>
    </font>
    <font>
      <sz val="10"/>
      <color theme="1"/>
      <name val="Calibri"/>
      <family val="2"/>
      <charset val="204"/>
      <scheme val="minor"/>
    </font>
    <font>
      <i/>
      <sz val="8"/>
      <color rgb="FFFF0000"/>
      <name val="Calibri"/>
      <family val="2"/>
      <charset val="204"/>
      <scheme val="minor"/>
    </font>
    <font>
      <b/>
      <i/>
      <sz val="8"/>
      <color rgb="FFFF0000"/>
      <name val="Arial"/>
      <family val="2"/>
      <charset val="204"/>
    </font>
    <font>
      <b/>
      <i/>
      <sz val="8"/>
      <color rgb="FFFF0000"/>
      <name val="Calibri"/>
      <family val="2"/>
      <charset val="204"/>
      <scheme val="minor"/>
    </font>
    <font>
      <b/>
      <sz val="8"/>
      <color theme="1"/>
      <name val="Arial"/>
      <family val="2"/>
      <charset val="204"/>
    </font>
    <font>
      <sz val="11"/>
      <color indexed="8"/>
      <name val="Calibri"/>
      <family val="2"/>
      <scheme val="minor"/>
    </font>
    <font>
      <sz val="8"/>
      <color rgb="FF000000"/>
      <name val="Arial"/>
      <family val="2"/>
      <charset val="204"/>
    </font>
    <font>
      <u/>
      <sz val="11"/>
      <color theme="10"/>
      <name val="Calibri"/>
      <family val="2"/>
      <scheme val="minor"/>
    </font>
    <font>
      <b/>
      <sz val="8"/>
      <color theme="0" tint="-0.34998626667073579"/>
      <name val="Arial"/>
      <family val="2"/>
      <charset val="204"/>
    </font>
    <font>
      <sz val="8"/>
      <color theme="1"/>
      <name val="Arial"/>
      <family val="2"/>
      <charset val="204"/>
    </font>
  </fonts>
  <fills count="14">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FFFFCC"/>
      </patternFill>
    </fill>
    <fill>
      <patternFill patternType="solid">
        <fgColor rgb="FF114C81"/>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s>
  <borders count="22">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thin">
        <color rgb="FF114C81"/>
      </bottom>
      <diagonal/>
    </border>
    <border>
      <left/>
      <right/>
      <top style="medium">
        <color rgb="FF114C81"/>
      </top>
      <bottom style="medium">
        <color rgb="FF114C81"/>
      </bottom>
      <diagonal/>
    </border>
    <border>
      <left/>
      <right/>
      <top style="thin">
        <color rgb="FF002060"/>
      </top>
      <bottom style="thin">
        <color rgb="FF002060"/>
      </bottom>
      <diagonal/>
    </border>
    <border>
      <left/>
      <right/>
      <top style="thin">
        <color rgb="FF114C81"/>
      </top>
      <bottom style="thin">
        <color rgb="FF114C81"/>
      </bottom>
      <diagonal/>
    </border>
    <border>
      <left/>
      <right/>
      <top style="thin">
        <color rgb="FF114C81"/>
      </top>
      <bottom/>
      <diagonal/>
    </border>
    <border>
      <left/>
      <right/>
      <top style="thin">
        <color rgb="FF114C81"/>
      </top>
      <bottom style="medium">
        <color rgb="FF114C81"/>
      </bottom>
      <diagonal/>
    </border>
    <border>
      <left/>
      <right/>
      <top style="thin">
        <color rgb="FF002060"/>
      </top>
      <bottom style="medium">
        <color rgb="FF114C81"/>
      </bottom>
      <diagonal/>
    </border>
    <border>
      <left/>
      <right/>
      <top style="thin">
        <color rgb="FF114C81"/>
      </top>
      <bottom style="thin">
        <color indexed="64"/>
      </bottom>
      <diagonal/>
    </border>
    <border>
      <left/>
      <right style="thin">
        <color indexed="64"/>
      </right>
      <top style="thin">
        <color rgb="FF114C81"/>
      </top>
      <bottom/>
      <diagonal/>
    </border>
    <border>
      <left/>
      <right/>
      <top style="thin">
        <color indexed="64"/>
      </top>
      <bottom style="thin">
        <color indexed="64"/>
      </bottom>
      <diagonal/>
    </border>
    <border>
      <left style="thin">
        <color indexed="64"/>
      </left>
      <right style="thin">
        <color indexed="64"/>
      </right>
      <top style="thin">
        <color rgb="FF114C81"/>
      </top>
      <bottom/>
      <diagonal/>
    </border>
    <border>
      <left/>
      <right style="thin">
        <color indexed="64"/>
      </right>
      <top style="thin">
        <color rgb="FF114C81"/>
      </top>
      <bottom style="thin">
        <color indexed="64"/>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right/>
      <top style="thin">
        <color rgb="FF002060"/>
      </top>
      <bottom/>
      <diagonal/>
    </border>
    <border>
      <left/>
      <right/>
      <top/>
      <bottom style="thin">
        <color rgb="FF002060"/>
      </bottom>
      <diagonal/>
    </border>
  </borders>
  <cellStyleXfs count="76">
    <xf numFmtId="0" fontId="0" fillId="0" borderId="0"/>
    <xf numFmtId="9" fontId="1" fillId="0" borderId="0" applyFont="0" applyFill="0" applyBorder="0" applyAlignment="0" applyProtection="0"/>
    <xf numFmtId="0" fontId="3" fillId="0" borderId="0"/>
    <xf numFmtId="43" fontId="1" fillId="0" borderId="0" applyFont="0" applyFill="0" applyBorder="0" applyAlignment="0" applyProtection="0"/>
    <xf numFmtId="0" fontId="8" fillId="0" borderId="0"/>
    <xf numFmtId="0" fontId="10" fillId="6" borderId="0" applyNumberFormat="0" applyBorder="0" applyAlignment="0" applyProtection="0"/>
    <xf numFmtId="0" fontId="11" fillId="7" borderId="4" applyNumberFormat="0" applyAlignment="0" applyProtection="0"/>
    <xf numFmtId="165" fontId="8"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3" fillId="8" borderId="6" applyNumberFormat="0" applyFont="0" applyAlignment="0" applyProtection="0"/>
    <xf numFmtId="0" fontId="3" fillId="8" borderId="6" applyNumberFormat="0" applyFont="0" applyAlignment="0" applyProtection="0"/>
    <xf numFmtId="0" fontId="13" fillId="7" borderId="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2" fillId="0" borderId="0"/>
    <xf numFmtId="0" fontId="14" fillId="0" borderId="0"/>
    <xf numFmtId="0" fontId="32" fillId="0" borderId="0"/>
    <xf numFmtId="0" fontId="14" fillId="0" borderId="0"/>
    <xf numFmtId="0" fontId="1" fillId="0" borderId="0"/>
    <xf numFmtId="0" fontId="41" fillId="0" borderId="0"/>
    <xf numFmtId="43" fontId="41" fillId="0" borderId="0" applyFont="0" applyFill="0" applyBorder="0" applyAlignment="0" applyProtection="0"/>
    <xf numFmtId="0" fontId="44" fillId="0" borderId="0"/>
    <xf numFmtId="9" fontId="44" fillId="0" borderId="0" applyFont="0" applyFill="0" applyBorder="0" applyAlignment="0" applyProtection="0"/>
    <xf numFmtId="0" fontId="45" fillId="0" borderId="0" applyNumberFormat="0" applyFill="0" applyBorder="0" applyAlignment="0" applyProtection="0"/>
    <xf numFmtId="0" fontId="1" fillId="0" borderId="0" applyAlignment="0"/>
    <xf numFmtId="43" fontId="1" fillId="0" borderId="0" applyFont="0" applyFill="0" applyBorder="0" applyAlignment="0" applyProtection="0"/>
    <xf numFmtId="0" fontId="21" fillId="0" borderId="0"/>
    <xf numFmtId="170"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0" fontId="3" fillId="0" borderId="0"/>
    <xf numFmtId="0" fontId="67" fillId="0" borderId="0"/>
    <xf numFmtId="0" fontId="1" fillId="0" borderId="0"/>
    <xf numFmtId="170" fontId="1" fillId="0" borderId="0" applyFont="0" applyFill="0" applyBorder="0" applyAlignment="0" applyProtection="0"/>
    <xf numFmtId="0" fontId="68" fillId="0" borderId="0">
      <alignment horizontal="left" vertical="center"/>
    </xf>
    <xf numFmtId="0" fontId="1" fillId="0" borderId="0"/>
    <xf numFmtId="172" fontId="38" fillId="11" borderId="19">
      <alignment horizontal="right"/>
    </xf>
    <xf numFmtId="0" fontId="14" fillId="0" borderId="0"/>
    <xf numFmtId="0" fontId="3" fillId="0" borderId="0"/>
    <xf numFmtId="170" fontId="3" fillId="0" borderId="0" applyFont="0" applyFill="0" applyBorder="0" applyAlignment="0" applyProtection="0"/>
    <xf numFmtId="43" fontId="3"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69" fillId="0" borderId="0" applyNumberFormat="0" applyFill="0" applyBorder="0" applyAlignment="0" applyProtection="0"/>
    <xf numFmtId="0" fontId="14" fillId="0" borderId="0"/>
    <xf numFmtId="9" fontId="3"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0" fontId="1" fillId="0" borderId="0"/>
    <xf numFmtId="43" fontId="1" fillId="0" borderId="0" applyFont="0" applyFill="0" applyBorder="0" applyAlignment="0" applyProtection="0"/>
    <xf numFmtId="171" fontId="3" fillId="0" borderId="0" applyFont="0" applyFill="0" applyBorder="0" applyAlignment="0" applyProtection="0"/>
  </cellStyleXfs>
  <cellXfs count="427">
    <xf numFmtId="0" fontId="0" fillId="0" borderId="0" xfId="0"/>
    <xf numFmtId="0" fontId="2" fillId="0" borderId="0" xfId="0" applyFont="1"/>
    <xf numFmtId="0" fontId="6" fillId="0" borderId="0" xfId="0" applyFont="1"/>
    <xf numFmtId="3" fontId="0" fillId="0" borderId="0" xfId="0" applyNumberFormat="1"/>
    <xf numFmtId="0" fontId="5" fillId="0" borderId="0" xfId="0" applyFont="1" applyAlignment="1">
      <alignment vertical="center"/>
    </xf>
    <xf numFmtId="0" fontId="6" fillId="0" borderId="0" xfId="0" applyFont="1" applyAlignment="1">
      <alignment vertical="center"/>
    </xf>
    <xf numFmtId="168" fontId="0" fillId="0" borderId="0" xfId="3" applyNumberFormat="1" applyFont="1"/>
    <xf numFmtId="0" fontId="19" fillId="0" borderId="0" xfId="0" applyFont="1" applyAlignment="1">
      <alignment vertical="center" wrapText="1"/>
    </xf>
    <xf numFmtId="0" fontId="0" fillId="0" borderId="0" xfId="0" applyAlignment="1">
      <alignment vertical="center"/>
    </xf>
    <xf numFmtId="0" fontId="22" fillId="0" borderId="0" xfId="36"/>
    <xf numFmtId="0" fontId="23" fillId="0" borderId="0" xfId="36" applyFont="1" applyAlignment="1">
      <alignment horizontal="center"/>
    </xf>
    <xf numFmtId="0" fontId="0" fillId="0" borderId="0" xfId="0" applyBorder="1" applyAlignment="1">
      <alignment vertical="center"/>
    </xf>
    <xf numFmtId="0" fontId="0" fillId="0" borderId="0" xfId="0" applyBorder="1"/>
    <xf numFmtId="0" fontId="20" fillId="0" borderId="0" xfId="0" applyFont="1"/>
    <xf numFmtId="0" fontId="5" fillId="0" borderId="0" xfId="0" applyFont="1"/>
    <xf numFmtId="0" fontId="5" fillId="0" borderId="8" xfId="0" applyFont="1" applyBorder="1"/>
    <xf numFmtId="0" fontId="27" fillId="0" borderId="0" xfId="0" applyFont="1" applyAlignment="1">
      <alignment horizontal="left" indent="1"/>
    </xf>
    <xf numFmtId="0" fontId="27" fillId="0" borderId="0" xfId="0" applyFont="1" applyAlignment="1">
      <alignment horizontal="center"/>
    </xf>
    <xf numFmtId="0" fontId="27" fillId="0" borderId="0" xfId="0" applyFont="1" applyAlignment="1">
      <alignment horizontal="left"/>
    </xf>
    <xf numFmtId="0" fontId="28" fillId="0" borderId="7" xfId="0" applyFont="1" applyBorder="1"/>
    <xf numFmtId="0" fontId="29" fillId="0" borderId="7" xfId="0" applyFont="1" applyBorder="1" applyAlignment="1">
      <alignment horizontal="center"/>
    </xf>
    <xf numFmtId="0" fontId="25" fillId="9" borderId="0" xfId="0" applyFont="1" applyFill="1" applyAlignment="1">
      <alignment horizontal="center"/>
    </xf>
    <xf numFmtId="0" fontId="25" fillId="9" borderId="0" xfId="0" applyFont="1" applyFill="1"/>
    <xf numFmtId="0" fontId="30" fillId="0" borderId="7" xfId="0" applyFont="1" applyBorder="1" applyAlignment="1">
      <alignment horizontal="right"/>
    </xf>
    <xf numFmtId="0" fontId="24" fillId="9" borderId="0" xfId="0" applyFont="1" applyFill="1" applyAlignment="1">
      <alignment vertical="center"/>
    </xf>
    <xf numFmtId="0" fontId="25" fillId="9" borderId="0" xfId="0" applyFont="1" applyFill="1" applyAlignment="1">
      <alignment horizontal="center" vertical="center"/>
    </xf>
    <xf numFmtId="0" fontId="25" fillId="9" borderId="0" xfId="0" applyFont="1" applyFill="1" applyAlignment="1">
      <alignment vertical="center"/>
    </xf>
    <xf numFmtId="0" fontId="20" fillId="0" borderId="0" xfId="0" applyFont="1" applyAlignment="1">
      <alignment vertical="center"/>
    </xf>
    <xf numFmtId="0" fontId="6" fillId="0" borderId="0" xfId="0" applyFont="1" applyAlignment="1">
      <alignment horizontal="center" vertical="center"/>
    </xf>
    <xf numFmtId="0" fontId="5" fillId="0" borderId="8" xfId="0" applyFont="1" applyBorder="1" applyAlignment="1">
      <alignment vertical="center"/>
    </xf>
    <xf numFmtId="0" fontId="4" fillId="0" borderId="8" xfId="0" applyFont="1" applyBorder="1" applyAlignment="1">
      <alignment horizontal="center" vertical="center"/>
    </xf>
    <xf numFmtId="0" fontId="28" fillId="0" borderId="7" xfId="0" applyFont="1" applyBorder="1" applyAlignment="1">
      <alignment vertical="center"/>
    </xf>
    <xf numFmtId="0" fontId="29" fillId="0" borderId="7" xfId="0" applyFont="1" applyBorder="1" applyAlignment="1">
      <alignment horizontal="center" vertical="center"/>
    </xf>
    <xf numFmtId="0" fontId="29" fillId="0" borderId="7" xfId="0" applyFont="1" applyBorder="1" applyAlignment="1">
      <alignment vertical="center"/>
    </xf>
    <xf numFmtId="16" fontId="30" fillId="0" borderId="7" xfId="0" applyNumberFormat="1" applyFont="1" applyBorder="1" applyAlignment="1">
      <alignment horizontal="right" vertical="center"/>
    </xf>
    <xf numFmtId="0" fontId="26" fillId="0" borderId="0" xfId="0" applyFont="1" applyBorder="1" applyAlignment="1">
      <alignment horizontal="center" vertical="center"/>
    </xf>
    <xf numFmtId="168" fontId="26" fillId="0" borderId="0" xfId="3" applyNumberFormat="1" applyFont="1" applyBorder="1" applyAlignment="1">
      <alignment vertical="center"/>
    </xf>
    <xf numFmtId="0" fontId="27" fillId="0" borderId="0" xfId="0" applyFont="1" applyBorder="1" applyAlignment="1">
      <alignment horizontal="left" vertical="center"/>
    </xf>
    <xf numFmtId="0" fontId="27" fillId="0" borderId="0" xfId="0" applyFont="1" applyBorder="1" applyAlignment="1">
      <alignment horizontal="center" vertical="center"/>
    </xf>
    <xf numFmtId="168" fontId="27" fillId="0" borderId="0" xfId="3" applyNumberFormat="1"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7" fillId="0" borderId="0" xfId="0" applyFont="1" applyAlignment="1">
      <alignment horizontal="left" vertical="center" wrapText="1"/>
    </xf>
    <xf numFmtId="0" fontId="28" fillId="0" borderId="7" xfId="0" applyFont="1" applyBorder="1" applyAlignment="1">
      <alignment vertical="center" wrapText="1"/>
    </xf>
    <xf numFmtId="0" fontId="27" fillId="0" borderId="0" xfId="0" applyFont="1" applyAlignment="1">
      <alignment horizontal="left" vertical="center" wrapText="1" indent="1"/>
    </xf>
    <xf numFmtId="0" fontId="27" fillId="0" borderId="0" xfId="0" applyFont="1" applyBorder="1" applyAlignment="1">
      <alignment horizontal="left" vertical="center" indent="1"/>
    </xf>
    <xf numFmtId="0" fontId="26" fillId="0" borderId="0" xfId="0" applyFont="1" applyBorder="1" applyAlignment="1">
      <alignment horizontal="left" vertical="center"/>
    </xf>
    <xf numFmtId="0" fontId="26" fillId="0" borderId="0" xfId="0" applyFont="1" applyAlignment="1">
      <alignment horizontal="left" vertical="center" wrapText="1"/>
    </xf>
    <xf numFmtId="0" fontId="2" fillId="0" borderId="0" xfId="0" applyFont="1" applyAlignment="1">
      <alignment vertical="center"/>
    </xf>
    <xf numFmtId="0" fontId="27" fillId="0" borderId="0" xfId="0" applyFont="1" applyAlignment="1">
      <alignment horizontal="left" vertical="center" wrapText="1" indent="2"/>
    </xf>
    <xf numFmtId="0" fontId="26" fillId="0" borderId="0" xfId="0" applyFont="1" applyBorder="1" applyAlignment="1">
      <alignment vertical="center" wrapText="1"/>
    </xf>
    <xf numFmtId="0" fontId="31" fillId="0" borderId="0" xfId="0" applyFont="1" applyAlignment="1">
      <alignment horizontal="left" vertical="center" wrapText="1" indent="1"/>
    </xf>
    <xf numFmtId="0" fontId="27" fillId="0" borderId="0" xfId="0" applyFont="1" applyFill="1" applyBorder="1" applyAlignment="1">
      <alignment horizontal="center" vertical="center"/>
    </xf>
    <xf numFmtId="0" fontId="33" fillId="0" borderId="0" xfId="0" applyFont="1"/>
    <xf numFmtId="168" fontId="27" fillId="0" borderId="0" xfId="3" applyNumberFormat="1" applyFont="1" applyBorder="1" applyAlignment="1">
      <alignment horizontal="center" vertical="center"/>
    </xf>
    <xf numFmtId="168" fontId="27" fillId="0" borderId="0" xfId="3" applyNumberFormat="1" applyFont="1" applyFill="1" applyBorder="1" applyAlignment="1">
      <alignment horizontal="center" vertical="center"/>
    </xf>
    <xf numFmtId="168" fontId="26" fillId="0" borderId="0" xfId="3" applyNumberFormat="1" applyFont="1" applyBorder="1" applyAlignment="1">
      <alignment horizontal="center" vertical="center"/>
    </xf>
    <xf numFmtId="168" fontId="27" fillId="0" borderId="0" xfId="3" applyNumberFormat="1" applyFont="1" applyBorder="1" applyAlignment="1">
      <alignment horizontal="center" vertical="center" wrapText="1"/>
    </xf>
    <xf numFmtId="168" fontId="27" fillId="0" borderId="0" xfId="3" applyNumberFormat="1" applyFont="1" applyBorder="1" applyAlignment="1">
      <alignment horizontal="right" vertical="center"/>
    </xf>
    <xf numFmtId="0" fontId="4" fillId="0" borderId="8" xfId="0" applyFont="1" applyBorder="1" applyAlignment="1">
      <alignment horizontal="center" vertical="center" wrapText="1"/>
    </xf>
    <xf numFmtId="0" fontId="34" fillId="0" borderId="0" xfId="0" applyFont="1" applyBorder="1" applyAlignment="1">
      <alignment vertical="center"/>
    </xf>
    <xf numFmtId="0" fontId="19" fillId="0" borderId="0" xfId="0" applyFont="1" applyBorder="1" applyAlignment="1">
      <alignment vertical="center" wrapText="1"/>
    </xf>
    <xf numFmtId="0" fontId="19" fillId="0" borderId="0" xfId="0" applyFont="1" applyAlignment="1">
      <alignment vertical="center"/>
    </xf>
    <xf numFmtId="0" fontId="19" fillId="0" borderId="9" xfId="0" applyFont="1" applyBorder="1" applyAlignment="1">
      <alignment vertical="center" wrapText="1"/>
    </xf>
    <xf numFmtId="0" fontId="19" fillId="0" borderId="10" xfId="0" applyFont="1" applyBorder="1" applyAlignment="1">
      <alignment vertical="center" wrapText="1"/>
    </xf>
    <xf numFmtId="0" fontId="24" fillId="9" borderId="10" xfId="0" applyFont="1" applyFill="1" applyBorder="1" applyAlignment="1">
      <alignment vertical="center" wrapText="1"/>
    </xf>
    <xf numFmtId="0" fontId="24" fillId="9" borderId="9" xfId="0" applyFont="1" applyFill="1" applyBorder="1" applyAlignment="1">
      <alignment vertical="center" wrapText="1"/>
    </xf>
    <xf numFmtId="0" fontId="19" fillId="0" borderId="11" xfId="0" applyFont="1" applyBorder="1" applyAlignment="1">
      <alignment vertical="center" wrapText="1"/>
    </xf>
    <xf numFmtId="0" fontId="35" fillId="0" borderId="0" xfId="0" applyFont="1" applyBorder="1" applyAlignment="1">
      <alignment vertical="center" wrapText="1"/>
    </xf>
    <xf numFmtId="169" fontId="27" fillId="0" borderId="0" xfId="3" applyNumberFormat="1" applyFont="1" applyBorder="1" applyAlignment="1">
      <alignment vertical="center"/>
    </xf>
    <xf numFmtId="168" fontId="27" fillId="0" borderId="0" xfId="3" applyNumberFormat="1" applyFont="1" applyFill="1" applyBorder="1" applyAlignment="1">
      <alignment vertical="center"/>
    </xf>
    <xf numFmtId="9" fontId="27" fillId="0" borderId="0" xfId="1" applyFont="1" applyBorder="1" applyAlignment="1">
      <alignment vertical="center"/>
    </xf>
    <xf numFmtId="0" fontId="5" fillId="0" borderId="8" xfId="0" applyFont="1" applyBorder="1" applyAlignment="1">
      <alignment vertical="center" wrapText="1"/>
    </xf>
    <xf numFmtId="0" fontId="5" fillId="0" borderId="0" xfId="0" applyFont="1" applyAlignment="1">
      <alignment vertical="center" wrapText="1"/>
    </xf>
    <xf numFmtId="168" fontId="31" fillId="0" borderId="0" xfId="3" applyNumberFormat="1" applyFont="1" applyBorder="1" applyAlignment="1">
      <alignment vertical="center"/>
    </xf>
    <xf numFmtId="0" fontId="33" fillId="0" borderId="0" xfId="0" applyFont="1" applyAlignment="1">
      <alignment vertical="center"/>
    </xf>
    <xf numFmtId="0" fontId="27" fillId="0" borderId="0" xfId="0" applyFont="1" applyBorder="1" applyAlignment="1">
      <alignment horizontal="left" vertical="center" wrapText="1"/>
    </xf>
    <xf numFmtId="0" fontId="0" fillId="0" borderId="0" xfId="0" applyFill="1" applyAlignment="1">
      <alignment vertical="center"/>
    </xf>
    <xf numFmtId="9" fontId="27" fillId="0" borderId="0" xfId="1" applyFont="1" applyFill="1" applyBorder="1" applyAlignment="1">
      <alignment vertical="center"/>
    </xf>
    <xf numFmtId="168" fontId="27" fillId="0" borderId="0" xfId="3" applyNumberFormat="1" applyFont="1" applyFill="1" applyBorder="1" applyAlignment="1">
      <alignment horizontal="right" vertical="center"/>
    </xf>
    <xf numFmtId="168" fontId="0" fillId="0" borderId="0" xfId="0" applyNumberFormat="1" applyAlignment="1">
      <alignment vertical="center"/>
    </xf>
    <xf numFmtId="0" fontId="27" fillId="0" borderId="0" xfId="0" applyFont="1" applyFill="1" applyAlignment="1">
      <alignment horizontal="left" vertical="center" wrapText="1"/>
    </xf>
    <xf numFmtId="0" fontId="36" fillId="0" borderId="0" xfId="0" applyFont="1"/>
    <xf numFmtId="0" fontId="6" fillId="0" borderId="0" xfId="0" applyFont="1" applyBorder="1"/>
    <xf numFmtId="0" fontId="31" fillId="0" borderId="0" xfId="0" applyFont="1" applyAlignment="1">
      <alignment vertical="center"/>
    </xf>
    <xf numFmtId="0" fontId="27" fillId="0" borderId="0" xfId="0" applyFont="1" applyAlignment="1">
      <alignment horizontal="left" vertical="center"/>
    </xf>
    <xf numFmtId="0" fontId="4" fillId="0" borderId="8" xfId="0" applyFont="1" applyBorder="1" applyAlignment="1">
      <alignment vertical="center"/>
    </xf>
    <xf numFmtId="0" fontId="27" fillId="0" borderId="0" xfId="0" applyFont="1" applyAlignment="1">
      <alignment horizontal="center" vertical="center"/>
    </xf>
    <xf numFmtId="43" fontId="27" fillId="0" borderId="0" xfId="3" applyNumberFormat="1" applyFont="1" applyAlignment="1">
      <alignment horizontal="right" vertical="center"/>
    </xf>
    <xf numFmtId="168" fontId="27" fillId="0" borderId="0" xfId="3" applyNumberFormat="1" applyFont="1" applyAlignment="1">
      <alignment horizontal="right" vertical="center"/>
    </xf>
    <xf numFmtId="168" fontId="27" fillId="0" borderId="0" xfId="3" applyNumberFormat="1" applyFont="1" applyAlignment="1">
      <alignment vertical="center"/>
    </xf>
    <xf numFmtId="43" fontId="27" fillId="0" borderId="0" xfId="3" applyNumberFormat="1" applyFont="1" applyAlignment="1">
      <alignment vertical="center"/>
    </xf>
    <xf numFmtId="43" fontId="6" fillId="0" borderId="0" xfId="3" applyNumberFormat="1" applyFont="1" applyAlignment="1">
      <alignment vertical="center"/>
    </xf>
    <xf numFmtId="0" fontId="38" fillId="11" borderId="0" xfId="39" applyFont="1" applyFill="1" applyAlignment="1">
      <alignment horizontal="left" vertical="center"/>
    </xf>
    <xf numFmtId="16" fontId="30" fillId="0" borderId="7" xfId="0" applyNumberFormat="1" applyFont="1" applyBorder="1" applyAlignment="1">
      <alignment horizontal="right"/>
    </xf>
    <xf numFmtId="0" fontId="4" fillId="0" borderId="8" xfId="0" applyFont="1" applyBorder="1" applyAlignment="1">
      <alignment horizontal="right" vertical="center"/>
    </xf>
    <xf numFmtId="9" fontId="27" fillId="0" borderId="0" xfId="1" applyNumberFormat="1" applyFont="1" applyBorder="1" applyAlignment="1">
      <alignment vertical="center"/>
    </xf>
    <xf numFmtId="168" fontId="6" fillId="0" borderId="0" xfId="0" applyNumberFormat="1" applyFont="1" applyAlignment="1">
      <alignment horizontal="center" vertical="center"/>
    </xf>
    <xf numFmtId="0" fontId="27" fillId="0" borderId="0" xfId="0" applyFont="1" applyFill="1" applyAlignment="1">
      <alignment horizontal="left" vertical="center" wrapText="1" indent="1"/>
    </xf>
    <xf numFmtId="168" fontId="31" fillId="0" borderId="0" xfId="3" applyNumberFormat="1" applyFont="1" applyFill="1" applyBorder="1" applyAlignment="1">
      <alignment vertical="center"/>
    </xf>
    <xf numFmtId="168" fontId="27" fillId="0" borderId="0" xfId="3" applyNumberFormat="1" applyFont="1" applyAlignment="1">
      <alignment horizontal="center" vertical="center"/>
    </xf>
    <xf numFmtId="9" fontId="0" fillId="0" borderId="0" xfId="1" applyFont="1" applyAlignment="1">
      <alignment vertical="center"/>
    </xf>
    <xf numFmtId="9" fontId="0" fillId="0" borderId="0" xfId="0" applyNumberFormat="1"/>
    <xf numFmtId="168" fontId="39" fillId="0" borderId="0" xfId="3" applyNumberFormat="1" applyFont="1" applyAlignment="1">
      <alignment horizontal="right" vertical="center"/>
    </xf>
    <xf numFmtId="168" fontId="37" fillId="0" borderId="0" xfId="0" applyNumberFormat="1" applyFont="1" applyAlignment="1">
      <alignment vertical="center"/>
    </xf>
    <xf numFmtId="0" fontId="40" fillId="0" borderId="0" xfId="0" applyFont="1" applyAlignment="1">
      <alignment vertical="center"/>
    </xf>
    <xf numFmtId="168" fontId="26" fillId="0" borderId="0" xfId="3" applyNumberFormat="1" applyFont="1" applyFill="1" applyBorder="1" applyAlignment="1">
      <alignment horizontal="center" vertical="center"/>
    </xf>
    <xf numFmtId="168" fontId="26" fillId="0" borderId="0" xfId="3" applyNumberFormat="1" applyFont="1" applyFill="1" applyBorder="1" applyAlignment="1">
      <alignment vertical="center"/>
    </xf>
    <xf numFmtId="9" fontId="31" fillId="0" borderId="0" xfId="1" applyFont="1" applyBorder="1" applyAlignment="1">
      <alignment vertical="center"/>
    </xf>
    <xf numFmtId="9" fontId="31" fillId="0" borderId="0" xfId="1" applyFont="1" applyFill="1" applyBorder="1" applyAlignment="1">
      <alignment vertical="center"/>
    </xf>
    <xf numFmtId="0" fontId="31" fillId="0" borderId="0" xfId="0" applyFont="1" applyFill="1" applyBorder="1" applyAlignment="1">
      <alignment horizontal="left" vertical="center"/>
    </xf>
    <xf numFmtId="168" fontId="42" fillId="0" borderId="0" xfId="3" applyNumberFormat="1" applyFont="1" applyBorder="1" applyAlignment="1">
      <alignment vertical="center"/>
    </xf>
    <xf numFmtId="0" fontId="31" fillId="0" borderId="0" xfId="0" applyFont="1"/>
    <xf numFmtId="168" fontId="27" fillId="0" borderId="0" xfId="3" applyNumberFormat="1" applyFont="1" applyFill="1" applyBorder="1"/>
    <xf numFmtId="0" fontId="6" fillId="0" borderId="0" xfId="0" applyFont="1" applyFill="1"/>
    <xf numFmtId="9" fontId="0" fillId="0" borderId="0" xfId="1" applyFont="1"/>
    <xf numFmtId="0" fontId="27" fillId="0" borderId="0" xfId="0" applyFont="1" applyFill="1" applyAlignment="1">
      <alignment horizontal="left" vertical="center" wrapText="1" indent="2"/>
    </xf>
    <xf numFmtId="168" fontId="2" fillId="0" borderId="0" xfId="0" applyNumberFormat="1" applyFont="1"/>
    <xf numFmtId="0" fontId="26" fillId="0" borderId="0" xfId="0" applyFont="1" applyFill="1" applyAlignment="1">
      <alignment horizontal="left" vertical="center" wrapText="1" indent="1"/>
    </xf>
    <xf numFmtId="43" fontId="27" fillId="0" borderId="0" xfId="3" applyNumberFormat="1" applyFont="1" applyFill="1" applyAlignment="1">
      <alignment vertical="center"/>
    </xf>
    <xf numFmtId="43" fontId="27" fillId="0" borderId="0" xfId="3" applyNumberFormat="1" applyFont="1" applyFill="1" applyAlignment="1">
      <alignment horizontal="right" vertical="center"/>
    </xf>
    <xf numFmtId="168" fontId="27" fillId="0" borderId="0" xfId="3" applyNumberFormat="1" applyFont="1" applyFill="1" applyAlignment="1">
      <alignment vertical="center"/>
    </xf>
    <xf numFmtId="168" fontId="27" fillId="0" borderId="0" xfId="3" applyNumberFormat="1" applyFont="1" applyFill="1" applyAlignment="1">
      <alignment horizontal="right" vertical="center"/>
    </xf>
    <xf numFmtId="0" fontId="17" fillId="9" borderId="0" xfId="0" applyFont="1" applyFill="1"/>
    <xf numFmtId="0" fontId="28" fillId="0" borderId="7" xfId="0" applyFont="1" applyBorder="1" applyAlignment="1">
      <alignment horizontal="right"/>
    </xf>
    <xf numFmtId="2" fontId="26" fillId="0" borderId="0" xfId="0" applyNumberFormat="1" applyFont="1"/>
    <xf numFmtId="0" fontId="26" fillId="0" borderId="0" xfId="0" applyFont="1"/>
    <xf numFmtId="168" fontId="26" fillId="0" borderId="0" xfId="3" applyNumberFormat="1" applyFont="1" applyBorder="1"/>
    <xf numFmtId="168" fontId="26" fillId="0" borderId="0" xfId="3" applyNumberFormat="1" applyFont="1" applyFill="1" applyBorder="1"/>
    <xf numFmtId="168" fontId="26" fillId="0" borderId="0" xfId="0" applyNumberFormat="1" applyFont="1" applyFill="1"/>
    <xf numFmtId="168" fontId="26" fillId="0" borderId="0" xfId="3" applyNumberFormat="1" applyFont="1" applyFill="1" applyBorder="1" applyAlignment="1">
      <alignment horizontal="right" vertical="center"/>
    </xf>
    <xf numFmtId="10" fontId="31" fillId="0" borderId="0" xfId="1" applyNumberFormat="1" applyFont="1" applyBorder="1" applyAlignment="1">
      <alignment vertical="center"/>
    </xf>
    <xf numFmtId="0" fontId="0" fillId="0" borderId="0" xfId="0" applyFill="1"/>
    <xf numFmtId="0" fontId="6" fillId="11" borderId="0" xfId="0" applyFont="1" applyFill="1"/>
    <xf numFmtId="0" fontId="25" fillId="11" borderId="0" xfId="0" applyFont="1" applyFill="1"/>
    <xf numFmtId="0" fontId="4" fillId="11" borderId="0" xfId="0" applyFont="1" applyFill="1" applyBorder="1"/>
    <xf numFmtId="0" fontId="30" fillId="11" borderId="0" xfId="0" applyFont="1" applyFill="1" applyBorder="1" applyAlignment="1">
      <alignment horizontal="right"/>
    </xf>
    <xf numFmtId="168" fontId="27" fillId="11" borderId="0" xfId="3" applyNumberFormat="1" applyFont="1" applyFill="1" applyAlignment="1">
      <alignment horizontal="right"/>
    </xf>
    <xf numFmtId="168" fontId="27" fillId="11" borderId="0" xfId="3" applyNumberFormat="1" applyFont="1" applyFill="1"/>
    <xf numFmtId="43" fontId="27" fillId="11" borderId="0" xfId="3" applyNumberFormat="1" applyFont="1" applyFill="1"/>
    <xf numFmtId="43" fontId="6" fillId="11" borderId="0" xfId="3" applyNumberFormat="1" applyFont="1" applyFill="1"/>
    <xf numFmtId="16" fontId="30" fillId="11" borderId="0" xfId="0" applyNumberFormat="1" applyFont="1" applyFill="1" applyBorder="1" applyAlignment="1">
      <alignment horizontal="right" vertical="center"/>
    </xf>
    <xf numFmtId="164" fontId="27" fillId="0" borderId="0" xfId="1" applyNumberFormat="1" applyFont="1" applyFill="1" applyBorder="1" applyAlignment="1">
      <alignment vertical="center"/>
    </xf>
    <xf numFmtId="0" fontId="26" fillId="0" borderId="11" xfId="0" applyFont="1" applyBorder="1" applyAlignment="1">
      <alignment horizontal="left"/>
    </xf>
    <xf numFmtId="0" fontId="31" fillId="0" borderId="11" xfId="0" applyFont="1" applyBorder="1" applyAlignment="1">
      <alignment horizontal="left" vertical="center" wrapText="1"/>
    </xf>
    <xf numFmtId="0" fontId="27" fillId="0" borderId="11" xfId="0" applyFont="1" applyBorder="1" applyAlignment="1">
      <alignment horizontal="center" vertical="center" wrapText="1"/>
    </xf>
    <xf numFmtId="168" fontId="46" fillId="0" borderId="0" xfId="3" applyNumberFormat="1" applyFont="1" applyAlignment="1">
      <alignment vertical="center"/>
    </xf>
    <xf numFmtId="43" fontId="46" fillId="0" borderId="0" xfId="3" applyFont="1" applyFill="1"/>
    <xf numFmtId="0" fontId="3" fillId="0" borderId="0" xfId="18"/>
    <xf numFmtId="170" fontId="43" fillId="0" borderId="0" xfId="0" applyNumberFormat="1" applyFont="1"/>
    <xf numFmtId="0" fontId="27" fillId="0" borderId="0" xfId="0" applyFont="1" applyFill="1" applyAlignment="1">
      <alignment horizontal="left" vertical="center"/>
    </xf>
    <xf numFmtId="168" fontId="49" fillId="0" borderId="0" xfId="3" applyNumberFormat="1" applyFont="1" applyFill="1" applyAlignment="1">
      <alignment vertical="center"/>
    </xf>
    <xf numFmtId="168" fontId="49" fillId="0" borderId="0" xfId="3" applyNumberFormat="1" applyFont="1" applyFill="1" applyAlignment="1">
      <alignment horizontal="right" vertical="center"/>
    </xf>
    <xf numFmtId="9" fontId="49" fillId="0" borderId="0" xfId="1" applyFont="1" applyFill="1" applyAlignment="1">
      <alignment vertical="center"/>
    </xf>
    <xf numFmtId="168" fontId="49" fillId="0" borderId="0" xfId="3" applyNumberFormat="1" applyFont="1" applyFill="1"/>
    <xf numFmtId="43" fontId="27" fillId="0" borderId="0" xfId="3" applyFont="1" applyFill="1" applyBorder="1"/>
    <xf numFmtId="43" fontId="49" fillId="0" borderId="0" xfId="3" applyFont="1" applyFill="1"/>
    <xf numFmtId="0" fontId="31" fillId="0" borderId="14" xfId="0" applyFont="1" applyBorder="1" applyAlignment="1">
      <alignment horizontal="left" vertical="center" wrapText="1"/>
    </xf>
    <xf numFmtId="0" fontId="50" fillId="0" borderId="0" xfId="0" applyFont="1" applyAlignment="1">
      <alignment horizontal="center" vertical="center"/>
    </xf>
    <xf numFmtId="0" fontId="50" fillId="0" borderId="0" xfId="0" applyFont="1" applyFill="1" applyAlignment="1">
      <alignment horizontal="left" vertical="center"/>
    </xf>
    <xf numFmtId="0" fontId="50" fillId="0" borderId="0" xfId="0" applyFont="1" applyFill="1" applyAlignment="1">
      <alignment horizontal="left" vertical="center" indent="1"/>
    </xf>
    <xf numFmtId="9" fontId="27" fillId="0" borderId="0" xfId="1" applyFont="1" applyFill="1" applyAlignment="1">
      <alignment vertical="center"/>
    </xf>
    <xf numFmtId="9" fontId="27" fillId="0" borderId="0" xfId="1" applyFont="1" applyFill="1" applyAlignment="1">
      <alignment horizontal="right" vertical="center"/>
    </xf>
    <xf numFmtId="0" fontId="26" fillId="10" borderId="0" xfId="0" applyFont="1" applyFill="1" applyAlignment="1">
      <alignment horizontal="left" vertical="center" wrapText="1"/>
    </xf>
    <xf numFmtId="168" fontId="27" fillId="10" borderId="0" xfId="3" applyNumberFormat="1" applyFont="1" applyFill="1" applyBorder="1" applyAlignment="1">
      <alignment horizontal="center" vertical="center"/>
    </xf>
    <xf numFmtId="168" fontId="37" fillId="10" borderId="0" xfId="3" applyNumberFormat="1" applyFont="1" applyFill="1" applyBorder="1" applyAlignment="1">
      <alignment horizontal="center" vertical="center"/>
    </xf>
    <xf numFmtId="168" fontId="37" fillId="10" borderId="0" xfId="3" applyNumberFormat="1" applyFont="1" applyFill="1" applyBorder="1" applyAlignment="1">
      <alignment vertical="center"/>
    </xf>
    <xf numFmtId="168" fontId="26" fillId="10" borderId="0" xfId="3" applyNumberFormat="1" applyFont="1" applyFill="1" applyBorder="1" applyAlignment="1">
      <alignment horizontal="center" vertical="center"/>
    </xf>
    <xf numFmtId="168" fontId="26" fillId="10" borderId="0" xfId="3" applyNumberFormat="1" applyFont="1" applyFill="1" applyBorder="1" applyAlignment="1">
      <alignment vertical="center"/>
    </xf>
    <xf numFmtId="0" fontId="51" fillId="0" borderId="0" xfId="0" applyFont="1" applyAlignment="1">
      <alignment horizontal="left" vertical="center" wrapText="1" indent="1"/>
    </xf>
    <xf numFmtId="168" fontId="51" fillId="0" borderId="0" xfId="3" applyNumberFormat="1" applyFont="1" applyAlignment="1">
      <alignment horizontal="center" vertical="center"/>
    </xf>
    <xf numFmtId="168" fontId="51" fillId="0" borderId="0" xfId="3" applyNumberFormat="1" applyFont="1" applyAlignment="1">
      <alignment horizontal="right" vertical="center"/>
    </xf>
    <xf numFmtId="168" fontId="51" fillId="0" borderId="0" xfId="3" applyNumberFormat="1" applyFont="1" applyAlignment="1">
      <alignment vertical="center"/>
    </xf>
    <xf numFmtId="0" fontId="22" fillId="0" borderId="0" xfId="36"/>
    <xf numFmtId="0" fontId="54" fillId="0" borderId="0" xfId="36" applyFont="1"/>
    <xf numFmtId="0" fontId="48" fillId="0" borderId="0" xfId="36" applyFont="1"/>
    <xf numFmtId="0" fontId="5" fillId="0" borderId="8" xfId="0" applyFont="1" applyBorder="1" applyAlignment="1">
      <alignment horizontal="center" vertical="center"/>
    </xf>
    <xf numFmtId="0" fontId="7" fillId="0" borderId="0" xfId="36" applyFont="1"/>
    <xf numFmtId="0" fontId="22" fillId="0" borderId="0" xfId="36"/>
    <xf numFmtId="0" fontId="0" fillId="0" borderId="0" xfId="0" applyAlignment="1"/>
    <xf numFmtId="43" fontId="27" fillId="0" borderId="0" xfId="3" applyFont="1" applyFill="1" applyBorder="1" applyAlignment="1">
      <alignment vertical="center"/>
    </xf>
    <xf numFmtId="43" fontId="27" fillId="0" borderId="0" xfId="3" applyFont="1" applyFill="1" applyAlignment="1">
      <alignment horizontal="right" vertical="center"/>
    </xf>
    <xf numFmtId="0" fontId="29" fillId="0" borderId="7" xfId="0" applyFont="1" applyFill="1" applyBorder="1" applyAlignment="1">
      <alignment horizontal="center" vertical="center"/>
    </xf>
    <xf numFmtId="16" fontId="30" fillId="0" borderId="7" xfId="0" applyNumberFormat="1" applyFont="1" applyFill="1" applyBorder="1" applyAlignment="1">
      <alignment horizontal="right" vertical="center"/>
    </xf>
    <xf numFmtId="0" fontId="29" fillId="0" borderId="7" xfId="0" applyFont="1" applyFill="1" applyBorder="1" applyAlignment="1">
      <alignment vertical="center"/>
    </xf>
    <xf numFmtId="168" fontId="50" fillId="0" borderId="0" xfId="3" applyNumberFormat="1" applyFont="1" applyFill="1" applyAlignment="1">
      <alignment horizontal="right" vertical="center"/>
    </xf>
    <xf numFmtId="168" fontId="50" fillId="0" borderId="0" xfId="3" applyNumberFormat="1" applyFont="1" applyFill="1" applyAlignment="1">
      <alignment vertical="center"/>
    </xf>
    <xf numFmtId="10" fontId="50" fillId="0" borderId="0" xfId="1" applyNumberFormat="1" applyFont="1" applyFill="1" applyAlignment="1">
      <alignment horizontal="right" vertical="center"/>
    </xf>
    <xf numFmtId="0" fontId="27" fillId="0" borderId="0" xfId="1" applyNumberFormat="1" applyFont="1" applyFill="1" applyAlignment="1">
      <alignment vertical="center"/>
    </xf>
    <xf numFmtId="168" fontId="27" fillId="0" borderId="0" xfId="3" applyNumberFormat="1" applyFont="1" applyFill="1" applyBorder="1" applyAlignment="1">
      <alignment vertical="center" wrapText="1"/>
    </xf>
    <xf numFmtId="168" fontId="48" fillId="0" borderId="0" xfId="3" applyNumberFormat="1" applyFont="1" applyFill="1" applyBorder="1" applyAlignment="1">
      <alignment horizontal="center" vertical="center"/>
    </xf>
    <xf numFmtId="0" fontId="56" fillId="0" borderId="0" xfId="0" applyFont="1" applyFill="1" applyBorder="1" applyAlignment="1">
      <alignment horizontal="left" vertical="center"/>
    </xf>
    <xf numFmtId="168" fontId="48" fillId="0" borderId="0" xfId="3" applyNumberFormat="1" applyFont="1" applyFill="1" applyBorder="1" applyAlignment="1">
      <alignment horizontal="right" vertical="center"/>
    </xf>
    <xf numFmtId="0" fontId="48" fillId="0" borderId="0" xfId="0" applyFont="1" applyFill="1" applyBorder="1" applyAlignment="1">
      <alignment horizontal="center" vertical="center"/>
    </xf>
    <xf numFmtId="0" fontId="48" fillId="0" borderId="0" xfId="0" applyFont="1" applyFill="1" applyBorder="1" applyAlignment="1">
      <alignment horizontal="left" vertical="center"/>
    </xf>
    <xf numFmtId="0" fontId="48" fillId="0" borderId="0" xfId="0" applyFont="1" applyFill="1" applyBorder="1" applyAlignment="1">
      <alignment horizontal="center"/>
    </xf>
    <xf numFmtId="0" fontId="48" fillId="0" borderId="0" xfId="0" applyFont="1" applyFill="1" applyBorder="1" applyAlignment="1">
      <alignment vertical="center"/>
    </xf>
    <xf numFmtId="0" fontId="48" fillId="0" borderId="0" xfId="0" applyFont="1" applyFill="1" applyBorder="1" applyAlignment="1">
      <alignment horizontal="left"/>
    </xf>
    <xf numFmtId="0" fontId="48" fillId="0" borderId="0" xfId="39" applyFont="1" applyFill="1" applyBorder="1" applyAlignment="1">
      <alignment horizontal="left" vertical="center"/>
    </xf>
    <xf numFmtId="0" fontId="48" fillId="0" borderId="0" xfId="0" applyFont="1" applyFill="1" applyBorder="1" applyAlignment="1"/>
    <xf numFmtId="0" fontId="0" fillId="10" borderId="0" xfId="0" applyFill="1" applyAlignment="1"/>
    <xf numFmtId="0" fontId="48" fillId="0" borderId="0" xfId="36" applyFont="1" applyFill="1" applyBorder="1" applyAlignment="1"/>
    <xf numFmtId="0" fontId="55" fillId="0" borderId="0" xfId="45" applyFont="1" applyFill="1" applyBorder="1" applyAlignment="1"/>
    <xf numFmtId="0" fontId="48" fillId="2" borderId="0" xfId="0" applyFont="1" applyFill="1" applyBorder="1" applyAlignment="1"/>
    <xf numFmtId="0" fontId="0" fillId="2" borderId="0" xfId="0" applyFill="1" applyAlignment="1"/>
    <xf numFmtId="0" fontId="56" fillId="0" borderId="0" xfId="0" applyFont="1" applyFill="1" applyBorder="1" applyAlignment="1"/>
    <xf numFmtId="168" fontId="48" fillId="0" borderId="0" xfId="3" applyNumberFormat="1" applyFont="1" applyFill="1" applyBorder="1" applyAlignment="1">
      <alignment horizontal="center"/>
    </xf>
    <xf numFmtId="0" fontId="48" fillId="0" borderId="0" xfId="0" applyFont="1" applyFill="1" applyBorder="1" applyAlignment="1">
      <alignment vertical="top"/>
    </xf>
    <xf numFmtId="0" fontId="57" fillId="0" borderId="0" xfId="0" applyFont="1" applyFill="1" applyBorder="1" applyAlignment="1"/>
    <xf numFmtId="0" fontId="48" fillId="10" borderId="0" xfId="0" applyFont="1" applyFill="1" applyBorder="1" applyAlignment="1"/>
    <xf numFmtId="0" fontId="19" fillId="0" borderId="9" xfId="0" applyFont="1" applyFill="1" applyBorder="1" applyAlignment="1">
      <alignment vertical="center" wrapText="1"/>
    </xf>
    <xf numFmtId="0" fontId="0" fillId="0" borderId="0" xfId="0"/>
    <xf numFmtId="0" fontId="48" fillId="0" borderId="0" xfId="0" applyFont="1"/>
    <xf numFmtId="0" fontId="57" fillId="0" borderId="0" xfId="0" applyFont="1"/>
    <xf numFmtId="0" fontId="48" fillId="2" borderId="0" xfId="0" applyFont="1" applyFill="1"/>
    <xf numFmtId="0" fontId="48" fillId="0" borderId="0" xfId="0" applyFont="1" applyAlignment="1">
      <alignment vertical="center"/>
    </xf>
    <xf numFmtId="0" fontId="48" fillId="0" borderId="0" xfId="0" applyFont="1" applyAlignment="1">
      <alignment horizontal="center"/>
    </xf>
    <xf numFmtId="0" fontId="48" fillId="0" borderId="0" xfId="0" applyFont="1" applyAlignment="1">
      <alignment horizontal="center" vertical="center"/>
    </xf>
    <xf numFmtId="0" fontId="48" fillId="0" borderId="0" xfId="0" applyFont="1" applyAlignment="1">
      <alignment horizontal="left" vertical="center"/>
    </xf>
    <xf numFmtId="168" fontId="48" fillId="0" borderId="0" xfId="47" applyNumberFormat="1" applyFont="1" applyFill="1" applyBorder="1" applyAlignment="1">
      <alignment horizontal="center" vertical="center"/>
    </xf>
    <xf numFmtId="0" fontId="48" fillId="0" borderId="0" xfId="0" applyFont="1" applyAlignment="1">
      <alignment horizontal="left"/>
    </xf>
    <xf numFmtId="0" fontId="56" fillId="0" borderId="0" xfId="0" applyFont="1" applyAlignment="1">
      <alignment horizontal="left" vertical="center"/>
    </xf>
    <xf numFmtId="0" fontId="48" fillId="0" borderId="0" xfId="39" applyFont="1" applyAlignment="1">
      <alignment horizontal="left" vertical="center"/>
    </xf>
    <xf numFmtId="168" fontId="48" fillId="0" borderId="0" xfId="47" applyNumberFormat="1" applyFont="1" applyFill="1" applyBorder="1" applyAlignment="1">
      <alignment horizontal="right" vertical="center"/>
    </xf>
    <xf numFmtId="0" fontId="48" fillId="10" borderId="0" xfId="0" applyFont="1" applyFill="1"/>
    <xf numFmtId="0" fontId="57" fillId="10" borderId="0" xfId="0" applyFont="1" applyFill="1"/>
    <xf numFmtId="0" fontId="56" fillId="0" borderId="0" xfId="0" applyFont="1"/>
    <xf numFmtId="168" fontId="48" fillId="0" borderId="0" xfId="47" applyNumberFormat="1" applyFont="1" applyFill="1" applyBorder="1" applyAlignment="1">
      <alignment horizontal="center"/>
    </xf>
    <xf numFmtId="0" fontId="48" fillId="0" borderId="0" xfId="0" applyFont="1" applyAlignment="1">
      <alignment vertical="top"/>
    </xf>
    <xf numFmtId="9" fontId="48" fillId="0" borderId="0" xfId="1" applyFont="1" applyFill="1" applyBorder="1" applyAlignment="1">
      <alignment vertical="center"/>
    </xf>
    <xf numFmtId="0" fontId="22" fillId="0" borderId="2" xfId="36" applyBorder="1"/>
    <xf numFmtId="0" fontId="19" fillId="0" borderId="0" xfId="36" applyFont="1" applyAlignment="1"/>
    <xf numFmtId="0" fontId="22" fillId="0" borderId="0" xfId="36" applyAlignment="1"/>
    <xf numFmtId="0" fontId="7" fillId="0" borderId="0" xfId="36" applyFont="1" applyBorder="1"/>
    <xf numFmtId="0" fontId="22" fillId="0" borderId="0" xfId="36" applyBorder="1"/>
    <xf numFmtId="0" fontId="35" fillId="0" borderId="0" xfId="36" applyFont="1" applyBorder="1" applyAlignment="1"/>
    <xf numFmtId="0" fontId="16" fillId="0" borderId="0" xfId="36" applyFont="1" applyBorder="1" applyAlignment="1"/>
    <xf numFmtId="0" fontId="45" fillId="0" borderId="2" xfId="45" applyBorder="1" applyAlignment="1"/>
    <xf numFmtId="0" fontId="45" fillId="0" borderId="2" xfId="45" applyBorder="1"/>
    <xf numFmtId="0" fontId="45" fillId="0" borderId="0" xfId="45" applyBorder="1" applyAlignment="1"/>
    <xf numFmtId="0" fontId="45" fillId="0" borderId="0" xfId="45" applyBorder="1"/>
    <xf numFmtId="0" fontId="59" fillId="0" borderId="0" xfId="45" applyFont="1" applyBorder="1" applyAlignment="1"/>
    <xf numFmtId="0" fontId="59" fillId="0" borderId="0" xfId="45" applyFont="1" applyBorder="1"/>
    <xf numFmtId="0" fontId="18" fillId="12" borderId="2" xfId="45" applyFont="1" applyFill="1" applyBorder="1" applyAlignment="1">
      <alignment horizontal="center"/>
    </xf>
    <xf numFmtId="0" fontId="18" fillId="0" borderId="2" xfId="45" applyFont="1" applyBorder="1" applyAlignment="1"/>
    <xf numFmtId="0" fontId="18" fillId="0" borderId="2" xfId="45" applyFont="1" applyBorder="1"/>
    <xf numFmtId="0" fontId="60" fillId="0" borderId="2" xfId="45" applyFont="1" applyBorder="1" applyAlignment="1"/>
    <xf numFmtId="0" fontId="45" fillId="0" borderId="1" xfId="45" applyBorder="1" applyAlignment="1"/>
    <xf numFmtId="0" fontId="45" fillId="0" borderId="1" xfId="45" applyBorder="1"/>
    <xf numFmtId="0" fontId="18" fillId="13" borderId="2" xfId="45" applyFont="1" applyFill="1" applyBorder="1" applyAlignment="1">
      <alignment horizontal="center"/>
    </xf>
    <xf numFmtId="0" fontId="18" fillId="4" borderId="2" xfId="45" applyFont="1" applyFill="1" applyBorder="1" applyAlignment="1">
      <alignment horizontal="center"/>
    </xf>
    <xf numFmtId="0" fontId="18" fillId="10" borderId="2" xfId="45" applyFont="1" applyFill="1" applyBorder="1" applyAlignment="1">
      <alignment horizontal="center"/>
    </xf>
    <xf numFmtId="0" fontId="18" fillId="10" borderId="0" xfId="45" applyFont="1" applyFill="1" applyBorder="1" applyAlignment="1">
      <alignment horizontal="center"/>
    </xf>
    <xf numFmtId="0" fontId="18" fillId="13" borderId="0" xfId="45" applyFont="1" applyFill="1" applyBorder="1" applyAlignment="1">
      <alignment horizontal="center"/>
    </xf>
    <xf numFmtId="0" fontId="18" fillId="12" borderId="0" xfId="45" applyFont="1" applyFill="1" applyBorder="1" applyAlignment="1">
      <alignment horizontal="center"/>
    </xf>
    <xf numFmtId="0" fontId="60" fillId="0" borderId="0" xfId="45" applyFont="1" applyBorder="1" applyAlignment="1"/>
    <xf numFmtId="0" fontId="27" fillId="0" borderId="15" xfId="0" applyFont="1" applyBorder="1" applyAlignment="1">
      <alignment horizontal="center" vertical="center" wrapText="1"/>
    </xf>
    <xf numFmtId="2" fontId="0" fillId="0" borderId="0" xfId="0" applyNumberFormat="1"/>
    <xf numFmtId="168" fontId="37" fillId="0" borderId="0" xfId="0" applyNumberFormat="1" applyFont="1" applyFill="1" applyAlignment="1">
      <alignment vertical="center"/>
    </xf>
    <xf numFmtId="0" fontId="40" fillId="0" borderId="0" xfId="0" applyFont="1" applyFill="1" applyAlignment="1">
      <alignment vertical="center"/>
    </xf>
    <xf numFmtId="168" fontId="43" fillId="0" borderId="0" xfId="0" applyNumberFormat="1" applyFont="1" applyFill="1" applyAlignment="1">
      <alignment vertical="center"/>
    </xf>
    <xf numFmtId="168" fontId="0" fillId="0" borderId="0" xfId="0" applyNumberFormat="1"/>
    <xf numFmtId="168" fontId="26" fillId="0" borderId="0" xfId="3" applyNumberFormat="1" applyFont="1" applyBorder="1" applyAlignment="1">
      <alignment horizontal="left"/>
    </xf>
    <xf numFmtId="43" fontId="27" fillId="0" borderId="0" xfId="3" applyFont="1" applyFill="1" applyBorder="1" applyAlignment="1">
      <alignment horizontal="right" vertical="center"/>
    </xf>
    <xf numFmtId="16" fontId="30" fillId="0" borderId="1" xfId="0" applyNumberFormat="1" applyFont="1" applyBorder="1" applyAlignment="1">
      <alignment horizontal="right" vertical="center"/>
    </xf>
    <xf numFmtId="9" fontId="37" fillId="0" borderId="0" xfId="1" applyFont="1" applyFill="1" applyBorder="1" applyAlignment="1">
      <alignment vertical="center"/>
    </xf>
    <xf numFmtId="0" fontId="29" fillId="0" borderId="7" xfId="0" applyFont="1" applyFill="1" applyBorder="1"/>
    <xf numFmtId="0" fontId="30" fillId="0" borderId="7" xfId="0" applyFont="1" applyFill="1" applyBorder="1" applyAlignment="1">
      <alignment horizontal="right"/>
    </xf>
    <xf numFmtId="168" fontId="27" fillId="0" borderId="0" xfId="3" applyNumberFormat="1" applyFont="1" applyFill="1"/>
    <xf numFmtId="2" fontId="27" fillId="0" borderId="0" xfId="0" applyNumberFormat="1" applyFont="1" applyFill="1"/>
    <xf numFmtId="0" fontId="27" fillId="0" borderId="0" xfId="0" applyFont="1" applyFill="1"/>
    <xf numFmtId="9" fontId="27" fillId="0" borderId="0" xfId="1" applyNumberFormat="1" applyFont="1" applyFill="1"/>
    <xf numFmtId="16" fontId="30" fillId="0" borderId="0" xfId="0" applyNumberFormat="1" applyFont="1" applyBorder="1" applyAlignment="1">
      <alignment horizontal="right" vertical="center"/>
    </xf>
    <xf numFmtId="0" fontId="6" fillId="0" borderId="0" xfId="0" applyFont="1" applyFill="1" applyAlignment="1">
      <alignment vertical="center"/>
    </xf>
    <xf numFmtId="0" fontId="6" fillId="0" borderId="0" xfId="0" applyFont="1" applyAlignment="1">
      <alignment vertical="center" wrapText="1"/>
    </xf>
    <xf numFmtId="0" fontId="6" fillId="0" borderId="0" xfId="0" applyFont="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Border="1" applyAlignment="1">
      <alignment horizontal="left" vertical="center"/>
    </xf>
    <xf numFmtId="0" fontId="28" fillId="0" borderId="1" xfId="0" applyFont="1" applyBorder="1" applyAlignment="1">
      <alignment vertical="center"/>
    </xf>
    <xf numFmtId="0" fontId="29" fillId="0" borderId="1" xfId="0" applyFont="1" applyBorder="1" applyAlignment="1">
      <alignment horizontal="center" vertical="center"/>
    </xf>
    <xf numFmtId="0" fontId="30" fillId="0" borderId="0" xfId="0" applyFont="1" applyBorder="1" applyAlignment="1">
      <alignment horizontal="right"/>
    </xf>
    <xf numFmtId="0" fontId="45" fillId="0" borderId="0" xfId="45" applyFill="1" applyBorder="1" applyAlignment="1"/>
    <xf numFmtId="0" fontId="45" fillId="0" borderId="0" xfId="45" applyFill="1" applyBorder="1"/>
    <xf numFmtId="0" fontId="6" fillId="0" borderId="0" xfId="0" applyFont="1" applyFill="1" applyBorder="1" applyAlignment="1">
      <alignment vertical="center" wrapText="1"/>
    </xf>
    <xf numFmtId="168" fontId="27" fillId="0" borderId="0" xfId="3" applyNumberFormat="1" applyFont="1" applyFill="1" applyBorder="1" applyAlignment="1">
      <alignment horizontal="center" vertical="center" wrapText="1"/>
    </xf>
    <xf numFmtId="0" fontId="27" fillId="0" borderId="0" xfId="0" applyFont="1" applyBorder="1" applyAlignment="1">
      <alignment horizontal="center" vertical="center" wrapText="1"/>
    </xf>
    <xf numFmtId="0" fontId="37" fillId="0" borderId="0" xfId="0" applyFont="1"/>
    <xf numFmtId="0" fontId="63" fillId="0" borderId="0" xfId="0" applyFont="1"/>
    <xf numFmtId="0" fontId="64" fillId="0" borderId="0" xfId="0" applyFont="1" applyAlignment="1">
      <alignment vertical="center" wrapText="1"/>
    </xf>
    <xf numFmtId="0" fontId="37" fillId="0" borderId="0" xfId="0" applyFont="1" applyAlignment="1">
      <alignment vertical="center"/>
    </xf>
    <xf numFmtId="43" fontId="63" fillId="0" borderId="0" xfId="0" applyNumberFormat="1" applyFont="1" applyFill="1" applyAlignment="1">
      <alignment vertical="center"/>
    </xf>
    <xf numFmtId="168" fontId="63" fillId="0" borderId="0" xfId="0" applyNumberFormat="1" applyFont="1" applyAlignment="1">
      <alignment vertical="center"/>
    </xf>
    <xf numFmtId="0" fontId="63" fillId="0" borderId="0" xfId="0" applyFont="1" applyAlignment="1">
      <alignment vertical="center"/>
    </xf>
    <xf numFmtId="0" fontId="65" fillId="0" borderId="0" xfId="0" applyFont="1"/>
    <xf numFmtId="9" fontId="63" fillId="0" borderId="0" xfId="1" applyFont="1"/>
    <xf numFmtId="43" fontId="63" fillId="0" borderId="0" xfId="0" applyNumberFormat="1" applyFont="1" applyAlignment="1">
      <alignment vertical="center"/>
    </xf>
    <xf numFmtId="0" fontId="48" fillId="0" borderId="0" xfId="36" applyFont="1" applyFill="1" applyBorder="1" applyAlignment="1"/>
    <xf numFmtId="0" fontId="6" fillId="0" borderId="11" xfId="0" applyFont="1" applyFill="1" applyBorder="1" applyAlignment="1">
      <alignment vertical="center" wrapText="1"/>
    </xf>
    <xf numFmtId="0" fontId="24" fillId="9" borderId="11" xfId="0" applyFont="1" applyFill="1" applyBorder="1" applyAlignment="1">
      <alignment vertical="center" wrapText="1"/>
    </xf>
    <xf numFmtId="0" fontId="6" fillId="0" borderId="0" xfId="0" applyFont="1" applyFill="1" applyBorder="1" applyAlignment="1">
      <alignment vertical="top" wrapText="1"/>
    </xf>
    <xf numFmtId="0" fontId="6" fillId="0" borderId="7" xfId="0" applyFont="1" applyFill="1" applyBorder="1" applyAlignment="1">
      <alignment vertical="center" wrapText="1"/>
    </xf>
    <xf numFmtId="0" fontId="6" fillId="0" borderId="7" xfId="0" applyFont="1" applyBorder="1" applyAlignment="1">
      <alignment horizontal="left" vertical="center"/>
    </xf>
    <xf numFmtId="0" fontId="6" fillId="0" borderId="11" xfId="0" applyFont="1" applyBorder="1" applyAlignment="1">
      <alignment horizontal="left" vertical="center"/>
    </xf>
    <xf numFmtId="0" fontId="6" fillId="0" borderId="10" xfId="0" applyFont="1" applyFill="1" applyBorder="1" applyAlignment="1">
      <alignment vertical="center" wrapText="1"/>
    </xf>
    <xf numFmtId="0" fontId="5" fillId="0" borderId="0" xfId="0" applyFont="1" applyBorder="1" applyAlignment="1">
      <alignment vertical="top" wrapText="1"/>
    </xf>
    <xf numFmtId="0" fontId="6" fillId="0" borderId="0" xfId="0" applyFont="1" applyBorder="1" applyAlignment="1">
      <alignment vertical="top" wrapText="1"/>
    </xf>
    <xf numFmtId="0" fontId="6" fillId="0" borderId="7" xfId="0" applyFont="1" applyBorder="1" applyAlignment="1">
      <alignment vertical="top"/>
    </xf>
    <xf numFmtId="0" fontId="6" fillId="0" borderId="0" xfId="0" applyFont="1" applyBorder="1" applyAlignment="1">
      <alignment vertical="top"/>
    </xf>
    <xf numFmtId="0" fontId="6" fillId="0" borderId="11" xfId="0" applyFont="1" applyFill="1" applyBorder="1" applyAlignment="1">
      <alignment vertical="top" wrapText="1"/>
    </xf>
    <xf numFmtId="0" fontId="6" fillId="0" borderId="7" xfId="0" applyFont="1" applyFill="1" applyBorder="1" applyAlignment="1">
      <alignment vertical="top" wrapText="1"/>
    </xf>
    <xf numFmtId="0" fontId="6" fillId="0" borderId="0" xfId="0" applyFont="1" applyFill="1" applyBorder="1" applyAlignment="1">
      <alignment vertical="top"/>
    </xf>
    <xf numFmtId="0" fontId="6" fillId="0" borderId="0" xfId="0" applyFont="1" applyAlignment="1">
      <alignment vertical="top"/>
    </xf>
    <xf numFmtId="0" fontId="6" fillId="0" borderId="10" xfId="0" applyFont="1" applyFill="1" applyBorder="1" applyAlignment="1">
      <alignment vertical="top" wrapText="1"/>
    </xf>
    <xf numFmtId="0" fontId="6" fillId="0" borderId="10" xfId="0" applyFont="1" applyBorder="1" applyAlignment="1">
      <alignment horizontal="left" vertical="center"/>
    </xf>
    <xf numFmtId="0" fontId="6" fillId="0" borderId="7" xfId="0" applyFont="1" applyFill="1" applyBorder="1" applyAlignment="1">
      <alignment vertical="top"/>
    </xf>
    <xf numFmtId="9" fontId="50" fillId="0" borderId="0" xfId="1" applyNumberFormat="1" applyFont="1" applyFill="1" applyAlignment="1">
      <alignment vertical="center"/>
    </xf>
    <xf numFmtId="9" fontId="27" fillId="0" borderId="0" xfId="1" applyNumberFormat="1" applyFont="1" applyFill="1" applyAlignment="1">
      <alignment vertical="center"/>
    </xf>
    <xf numFmtId="0" fontId="6" fillId="0" borderId="14" xfId="0" applyFont="1" applyFill="1" applyBorder="1" applyAlignment="1">
      <alignment vertical="top" wrapText="1"/>
    </xf>
    <xf numFmtId="0" fontId="6" fillId="0" borderId="14" xfId="0" applyFont="1" applyFill="1" applyBorder="1" applyAlignment="1">
      <alignment vertical="center" wrapText="1"/>
    </xf>
    <xf numFmtId="0" fontId="6" fillId="0" borderId="14" xfId="0" applyFont="1" applyBorder="1" applyAlignment="1">
      <alignment horizontal="left" vertical="center"/>
    </xf>
    <xf numFmtId="168" fontId="27" fillId="11" borderId="0" xfId="3" applyNumberFormat="1" applyFont="1" applyFill="1" applyBorder="1" applyAlignment="1">
      <alignment vertical="center"/>
    </xf>
    <xf numFmtId="0" fontId="6" fillId="0" borderId="17" xfId="0" applyFont="1" applyBorder="1" applyAlignment="1">
      <alignment vertical="center"/>
    </xf>
    <xf numFmtId="0" fontId="26" fillId="0" borderId="18" xfId="0" applyFont="1" applyBorder="1" applyAlignment="1">
      <alignment horizontal="center" vertical="center"/>
    </xf>
    <xf numFmtId="0" fontId="26" fillId="0" borderId="0" xfId="0" applyFont="1" applyAlignment="1">
      <alignment horizontal="centerContinuous" vertical="center"/>
    </xf>
    <xf numFmtId="0" fontId="6" fillId="0" borderId="0" xfId="0" applyFont="1" applyAlignment="1">
      <alignment horizontal="centerContinuous" vertical="center"/>
    </xf>
    <xf numFmtId="0" fontId="19" fillId="0" borderId="0" xfId="0" applyFont="1" applyFill="1" applyBorder="1" applyAlignment="1">
      <alignment vertical="center" wrapText="1"/>
    </xf>
    <xf numFmtId="168" fontId="66" fillId="0" borderId="0" xfId="3" applyNumberFormat="1" applyFont="1" applyAlignment="1">
      <alignment horizontal="center" vertical="center"/>
    </xf>
    <xf numFmtId="43" fontId="26" fillId="0" borderId="0" xfId="3" applyFont="1" applyFill="1" applyBorder="1" applyAlignment="1">
      <alignment horizontal="right" vertical="center"/>
    </xf>
    <xf numFmtId="43" fontId="26" fillId="0" borderId="0" xfId="3" applyFont="1" applyFill="1"/>
    <xf numFmtId="0" fontId="27" fillId="0" borderId="16" xfId="0" applyFont="1" applyBorder="1" applyAlignment="1">
      <alignment horizontal="left" vertical="center" wrapText="1"/>
    </xf>
    <xf numFmtId="0" fontId="19" fillId="0" borderId="0" xfId="0" applyFont="1" applyFill="1" applyAlignment="1">
      <alignment vertical="center"/>
    </xf>
    <xf numFmtId="0" fontId="19" fillId="0" borderId="11" xfId="0" applyFont="1" applyFill="1" applyBorder="1" applyAlignment="1">
      <alignment vertical="center" wrapText="1"/>
    </xf>
    <xf numFmtId="0" fontId="19" fillId="0" borderId="11" xfId="0" applyFont="1" applyFill="1" applyBorder="1" applyAlignment="1">
      <alignment vertical="top" wrapText="1"/>
    </xf>
    <xf numFmtId="0" fontId="19" fillId="0" borderId="12" xfId="0" applyFont="1" applyFill="1" applyBorder="1" applyAlignment="1">
      <alignment vertical="center" wrapText="1"/>
    </xf>
    <xf numFmtId="0" fontId="19" fillId="0" borderId="13" xfId="0" applyFont="1" applyFill="1" applyBorder="1" applyAlignment="1">
      <alignment vertical="center" wrapText="1"/>
    </xf>
    <xf numFmtId="43" fontId="0" fillId="0" borderId="0" xfId="0" applyNumberFormat="1"/>
    <xf numFmtId="43" fontId="27" fillId="0" borderId="16" xfId="3" applyFont="1" applyBorder="1" applyAlignment="1">
      <alignment vertical="center"/>
    </xf>
    <xf numFmtId="168" fontId="27" fillId="0" borderId="16" xfId="3" applyNumberFormat="1" applyFont="1" applyBorder="1" applyAlignment="1">
      <alignment horizontal="center" vertical="center" wrapText="1"/>
    </xf>
    <xf numFmtId="168" fontId="26" fillId="0" borderId="0" xfId="3" applyNumberFormat="1" applyFont="1" applyFill="1" applyBorder="1" applyAlignment="1">
      <alignment horizontal="left"/>
    </xf>
    <xf numFmtId="169" fontId="27" fillId="0" borderId="0" xfId="3" applyNumberFormat="1" applyFont="1" applyFill="1" applyBorder="1" applyAlignment="1">
      <alignment vertical="center"/>
    </xf>
    <xf numFmtId="170" fontId="0" fillId="0" borderId="0" xfId="0" applyNumberFormat="1" applyFill="1"/>
    <xf numFmtId="170" fontId="63" fillId="0" borderId="0" xfId="0" applyNumberFormat="1" applyFont="1"/>
    <xf numFmtId="0" fontId="27" fillId="0" borderId="2" xfId="0" applyFont="1" applyBorder="1" applyAlignment="1">
      <alignment horizontal="left" vertical="center" wrapText="1"/>
    </xf>
    <xf numFmtId="168" fontId="47" fillId="0" borderId="0" xfId="3" applyNumberFormat="1" applyFont="1" applyFill="1"/>
    <xf numFmtId="0" fontId="63" fillId="0" borderId="0" xfId="0" applyFont="1" applyFill="1"/>
    <xf numFmtId="168" fontId="26" fillId="0" borderId="0" xfId="3" applyNumberFormat="1" applyFont="1" applyFill="1"/>
    <xf numFmtId="168" fontId="70" fillId="0" borderId="0" xfId="3" applyNumberFormat="1" applyFont="1" applyFill="1" applyBorder="1"/>
    <xf numFmtId="168" fontId="27" fillId="0" borderId="0" xfId="3" applyNumberFormat="1" applyFont="1" applyFill="1" applyBorder="1" applyAlignment="1">
      <alignment horizontal="right"/>
    </xf>
    <xf numFmtId="0" fontId="19" fillId="0" borderId="0" xfId="0" applyFont="1"/>
    <xf numFmtId="0" fontId="19" fillId="0" borderId="0" xfId="0" applyFont="1" applyAlignment="1">
      <alignment horizontal="left"/>
    </xf>
    <xf numFmtId="0" fontId="19" fillId="0" borderId="0" xfId="0" applyFont="1" applyAlignment="1">
      <alignment horizontal="center"/>
    </xf>
    <xf numFmtId="0" fontId="19" fillId="0" borderId="1" xfId="0" applyFont="1" applyBorder="1"/>
    <xf numFmtId="0" fontId="20" fillId="0" borderId="16" xfId="0" applyFont="1" applyBorder="1" applyAlignment="1">
      <alignment horizontal="left"/>
    </xf>
    <xf numFmtId="0" fontId="19" fillId="0" borderId="16" xfId="0" applyFont="1" applyBorder="1"/>
    <xf numFmtId="0" fontId="19" fillId="0" borderId="1" xfId="0" applyFont="1" applyBorder="1" applyAlignment="1">
      <alignment horizontal="center"/>
    </xf>
    <xf numFmtId="0" fontId="71" fillId="0" borderId="0" xfId="0" applyFont="1" applyAlignment="1">
      <alignment horizontal="left" vertical="center"/>
    </xf>
    <xf numFmtId="0" fontId="51" fillId="0" borderId="0" xfId="0" applyFont="1" applyAlignment="1">
      <alignment horizontal="left" vertical="center" indent="1"/>
    </xf>
    <xf numFmtId="168" fontId="51" fillId="0" borderId="0" xfId="3" applyNumberFormat="1" applyFont="1" applyFill="1" applyAlignment="1">
      <alignment vertical="center"/>
    </xf>
    <xf numFmtId="0" fontId="48" fillId="0" borderId="0" xfId="36" applyFont="1" applyFill="1" applyBorder="1" applyAlignment="1">
      <alignment vertical="top"/>
    </xf>
    <xf numFmtId="1" fontId="27" fillId="0" borderId="0" xfId="0" applyNumberFormat="1" applyFont="1" applyBorder="1" applyAlignment="1">
      <alignment horizontal="left" vertical="center" wrapText="1"/>
    </xf>
    <xf numFmtId="0" fontId="62" fillId="0" borderId="0" xfId="36" applyFont="1" applyFill="1" applyBorder="1" applyAlignment="1"/>
    <xf numFmtId="168" fontId="37" fillId="0" borderId="0" xfId="3" applyNumberFormat="1" applyFont="1" applyFill="1" applyBorder="1" applyAlignment="1">
      <alignment horizontal="center" vertical="center"/>
    </xf>
    <xf numFmtId="168" fontId="37" fillId="0" borderId="0" xfId="3" applyNumberFormat="1" applyFont="1" applyFill="1" applyBorder="1" applyAlignment="1">
      <alignment vertical="center"/>
    </xf>
    <xf numFmtId="168" fontId="38" fillId="0" borderId="0" xfId="3" applyNumberFormat="1" applyFont="1" applyFill="1" applyAlignment="1">
      <alignment vertical="center"/>
    </xf>
    <xf numFmtId="0" fontId="27" fillId="0" borderId="0" xfId="0" applyFont="1" applyAlignment="1">
      <alignment horizontal="left" vertical="top" wrapText="1"/>
    </xf>
    <xf numFmtId="16" fontId="30" fillId="0" borderId="1" xfId="0" applyNumberFormat="1" applyFont="1" applyBorder="1" applyAlignment="1">
      <alignment horizontal="right"/>
    </xf>
    <xf numFmtId="0" fontId="27" fillId="0" borderId="0" xfId="0" applyFont="1" applyFill="1" applyAlignment="1">
      <alignment vertical="center"/>
    </xf>
    <xf numFmtId="168" fontId="27" fillId="0" borderId="3" xfId="3" applyNumberFormat="1" applyFont="1" applyFill="1" applyBorder="1" applyAlignment="1">
      <alignment vertical="center"/>
    </xf>
    <xf numFmtId="168" fontId="27" fillId="0" borderId="0" xfId="3" applyNumberFormat="1" applyFont="1" applyFill="1" applyAlignment="1">
      <alignment horizontal="center" vertical="center"/>
    </xf>
    <xf numFmtId="43" fontId="6" fillId="0" borderId="0" xfId="3" applyNumberFormat="1" applyFont="1" applyFill="1" applyAlignment="1">
      <alignment vertical="center"/>
    </xf>
    <xf numFmtId="9" fontId="27" fillId="0" borderId="0" xfId="1" applyNumberFormat="1" applyFont="1" applyFill="1" applyBorder="1" applyAlignment="1">
      <alignment vertical="center"/>
    </xf>
    <xf numFmtId="168" fontId="39" fillId="0" borderId="0" xfId="3" applyNumberFormat="1" applyFont="1" applyFill="1" applyAlignment="1">
      <alignment vertical="center"/>
    </xf>
    <xf numFmtId="0" fontId="27" fillId="0" borderId="0" xfId="0" applyFont="1" applyAlignment="1">
      <alignment vertical="center"/>
    </xf>
    <xf numFmtId="16" fontId="30" fillId="0" borderId="1" xfId="0" applyNumberFormat="1" applyFont="1" applyFill="1" applyBorder="1" applyAlignment="1">
      <alignment horizontal="right" vertical="center"/>
    </xf>
    <xf numFmtId="168" fontId="63" fillId="0" borderId="0" xfId="0" applyNumberFormat="1" applyFont="1"/>
    <xf numFmtId="170" fontId="63" fillId="0" borderId="0" xfId="0" applyNumberFormat="1" applyFont="1" applyAlignment="1">
      <alignment vertical="center"/>
    </xf>
    <xf numFmtId="0" fontId="20" fillId="0" borderId="10" xfId="0" applyFont="1" applyFill="1" applyBorder="1" applyAlignment="1">
      <alignment vertical="center" wrapText="1"/>
    </xf>
    <xf numFmtId="0" fontId="48" fillId="0" borderId="0" xfId="0" applyFont="1" applyFill="1" applyBorder="1" applyAlignment="1">
      <alignment vertical="center" wrapText="1"/>
    </xf>
    <xf numFmtId="0" fontId="48" fillId="0" borderId="0" xfId="0" applyFont="1" applyFill="1" applyBorder="1" applyAlignment="1">
      <alignment wrapText="1"/>
    </xf>
    <xf numFmtId="0" fontId="19" fillId="0" borderId="0" xfId="0" applyFont="1" applyAlignment="1">
      <alignment vertical="top" wrapText="1"/>
    </xf>
    <xf numFmtId="0" fontId="19" fillId="0" borderId="0" xfId="0" applyFont="1" applyAlignment="1">
      <alignment vertical="top"/>
    </xf>
    <xf numFmtId="0" fontId="19" fillId="0" borderId="0" xfId="0" applyFont="1" applyFill="1" applyAlignment="1">
      <alignment vertical="top"/>
    </xf>
    <xf numFmtId="0" fontId="18" fillId="0" borderId="0" xfId="45" applyFont="1" applyFill="1" applyBorder="1" applyAlignment="1">
      <alignment horizontal="center"/>
    </xf>
    <xf numFmtId="0" fontId="6" fillId="0" borderId="16" xfId="0" applyFont="1" applyFill="1" applyBorder="1" applyAlignment="1">
      <alignment vertical="top" wrapText="1"/>
    </xf>
    <xf numFmtId="0" fontId="6" fillId="0" borderId="16" xfId="0" applyFont="1" applyFill="1" applyBorder="1" applyAlignment="1">
      <alignment vertical="center" wrapText="1"/>
    </xf>
    <xf numFmtId="0" fontId="6" fillId="0" borderId="16" xfId="0" applyFont="1" applyBorder="1" applyAlignment="1">
      <alignment horizontal="left" vertical="center"/>
    </xf>
    <xf numFmtId="0" fontId="35" fillId="0" borderId="0" xfId="0" applyFont="1" applyFill="1" applyBorder="1" applyAlignment="1">
      <alignment vertical="center" wrapText="1"/>
    </xf>
    <xf numFmtId="0" fontId="7" fillId="0" borderId="0" xfId="36" applyFont="1" applyFill="1"/>
    <xf numFmtId="0" fontId="22" fillId="0" borderId="0" xfId="36" applyFill="1"/>
    <xf numFmtId="0" fontId="58" fillId="0" borderId="2" xfId="36" applyFont="1" applyBorder="1" applyAlignment="1">
      <alignment horizontal="center" vertical="center"/>
    </xf>
    <xf numFmtId="0" fontId="58" fillId="0" borderId="1" xfId="36" applyFont="1" applyBorder="1" applyAlignment="1">
      <alignment horizontal="center" vertical="center"/>
    </xf>
    <xf numFmtId="0" fontId="61" fillId="0" borderId="2" xfId="36" applyFont="1" applyBorder="1" applyAlignment="1">
      <alignment horizontal="center" vertical="center"/>
    </xf>
    <xf numFmtId="0" fontId="61" fillId="0" borderId="0" xfId="36" applyFont="1" applyBorder="1" applyAlignment="1">
      <alignment horizontal="center" vertical="center"/>
    </xf>
    <xf numFmtId="0" fontId="61" fillId="0" borderId="1" xfId="36" applyFont="1" applyBorder="1" applyAlignment="1">
      <alignment horizontal="center" vertical="center"/>
    </xf>
    <xf numFmtId="0" fontId="61" fillId="0" borderId="2" xfId="36" applyFont="1" applyFill="1" applyBorder="1" applyAlignment="1">
      <alignment horizontal="center" vertical="center"/>
    </xf>
    <xf numFmtId="0" fontId="61" fillId="0" borderId="0" xfId="36" applyFont="1" applyFill="1" applyBorder="1" applyAlignment="1">
      <alignment horizontal="center" vertical="center"/>
    </xf>
    <xf numFmtId="0" fontId="61" fillId="0" borderId="1" xfId="36" applyFont="1" applyFill="1" applyBorder="1" applyAlignment="1">
      <alignment horizontal="center" vertical="center"/>
    </xf>
    <xf numFmtId="0" fontId="23" fillId="0" borderId="0" xfId="36" applyFont="1" applyAlignment="1">
      <alignment horizontal="left"/>
    </xf>
    <xf numFmtId="0" fontId="19" fillId="0" borderId="0" xfId="36" applyFont="1" applyAlignment="1">
      <alignment horizontal="left"/>
    </xf>
    <xf numFmtId="0" fontId="22" fillId="0" borderId="0" xfId="36" applyAlignment="1"/>
    <xf numFmtId="0" fontId="52" fillId="3" borderId="0" xfId="36" applyFont="1" applyFill="1" applyAlignment="1">
      <alignment horizontal="center"/>
    </xf>
    <xf numFmtId="0" fontId="53" fillId="3" borderId="0" xfId="36" applyFont="1" applyFill="1" applyAlignment="1">
      <alignment horizontal="center"/>
    </xf>
    <xf numFmtId="0" fontId="48" fillId="0" borderId="0" xfId="36" applyFont="1" applyFill="1" applyBorder="1" applyAlignment="1">
      <alignment horizontal="left"/>
    </xf>
    <xf numFmtId="0" fontId="48" fillId="0" borderId="0" xfId="36" applyFont="1" applyFill="1" applyBorder="1" applyAlignment="1"/>
    <xf numFmtId="0" fontId="48" fillId="0" borderId="0" xfId="36" applyFont="1" applyFill="1" applyBorder="1" applyAlignment="1">
      <alignment vertical="top"/>
    </xf>
    <xf numFmtId="0" fontId="19" fillId="0" borderId="20" xfId="0" applyFont="1" applyFill="1" applyBorder="1" applyAlignment="1">
      <alignment horizontal="left" vertical="center" wrapText="1"/>
    </xf>
    <xf numFmtId="0" fontId="19" fillId="0" borderId="21" xfId="0" applyFont="1" applyFill="1" applyBorder="1" applyAlignment="1">
      <alignment horizontal="left" vertical="center" wrapText="1"/>
    </xf>
    <xf numFmtId="0" fontId="6" fillId="0" borderId="11" xfId="0" applyFont="1" applyBorder="1" applyAlignment="1">
      <alignment vertical="center" wrapText="1"/>
    </xf>
    <xf numFmtId="0" fontId="6" fillId="0" borderId="0" xfId="0" applyFont="1" applyBorder="1" applyAlignment="1">
      <alignment vertical="center" wrapText="1"/>
    </xf>
    <xf numFmtId="0" fontId="6" fillId="0" borderId="7" xfId="0" applyFont="1" applyBorder="1" applyAlignment="1">
      <alignment vertical="center" wrapText="1"/>
    </xf>
    <xf numFmtId="0" fontId="6" fillId="0" borderId="11" xfId="0" applyFont="1" applyBorder="1" applyAlignment="1">
      <alignment horizontal="left" vertical="center"/>
    </xf>
    <xf numFmtId="0" fontId="6" fillId="0" borderId="0" xfId="0" applyFont="1" applyBorder="1" applyAlignment="1">
      <alignment horizontal="left" vertical="center"/>
    </xf>
    <xf numFmtId="0" fontId="6" fillId="0" borderId="7" xfId="0" applyFont="1" applyBorder="1" applyAlignment="1">
      <alignment horizontal="left" vertical="center"/>
    </xf>
    <xf numFmtId="0" fontId="6" fillId="0" borderId="0" xfId="0" applyFont="1" applyBorder="1" applyAlignment="1">
      <alignment horizontal="left" vertical="center" wrapText="1"/>
    </xf>
    <xf numFmtId="0" fontId="6" fillId="0" borderId="7" xfId="0" applyFont="1" applyBorder="1" applyAlignment="1">
      <alignment horizontal="left" vertical="center" wrapText="1"/>
    </xf>
    <xf numFmtId="0" fontId="6" fillId="0" borderId="11" xfId="0" applyFont="1" applyBorder="1" applyAlignment="1">
      <alignment horizontal="left" vertical="center" wrapText="1"/>
    </xf>
    <xf numFmtId="0" fontId="6" fillId="0" borderId="11"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10" xfId="0" applyFont="1" applyFill="1" applyBorder="1" applyAlignment="1">
      <alignment horizontal="left" vertical="top" wrapText="1"/>
    </xf>
    <xf numFmtId="0" fontId="19" fillId="0" borderId="10" xfId="0" applyFont="1" applyFill="1" applyBorder="1" applyAlignment="1">
      <alignment horizontal="left" vertical="center" wrapText="1"/>
    </xf>
    <xf numFmtId="0" fontId="19" fillId="0" borderId="0" xfId="0" applyFont="1" applyFill="1" applyAlignment="1">
      <alignment horizontal="left" vertical="top" wrapText="1"/>
    </xf>
  </cellXfs>
  <cellStyles count="76">
    <cellStyle name="#,##0 forecast" xfId="59" xr:uid="{7F554F8A-68A0-4F9B-8CAC-EEDA71D6BD0E}"/>
    <cellStyle name="C01_Page_head_FINAL FOI_2004_2008_p43-68_V2" xfId="38" xr:uid="{BFC8F8D7-9C3B-4C3B-9B4F-A20B3DB955EA}"/>
    <cellStyle name="Comma" xfId="3" builtinId="3"/>
    <cellStyle name="Comma 2" xfId="7" xr:uid="{C9E7624A-1955-4363-AE60-BFBC80888F1C}"/>
    <cellStyle name="Comma 2 2" xfId="8" xr:uid="{BF20A62D-5456-45C3-A9B3-2C96D6C99EF1}"/>
    <cellStyle name="Comma 2 2 2" xfId="9" xr:uid="{57E054DF-8EC7-4E3C-9557-1F841C98AB2E}"/>
    <cellStyle name="Comma 2 3" xfId="10" xr:uid="{DFC391CA-E987-4F11-BE6C-6EDBFDD592F6}"/>
    <cellStyle name="Comma 2 4" xfId="11" xr:uid="{887C9624-D404-4CBC-9AC7-23912979C4B0}"/>
    <cellStyle name="Comma 2 4 2" xfId="12" xr:uid="{1A979D22-DB70-46E7-AD6B-734814787797}"/>
    <cellStyle name="Comma 2 5" xfId="63" xr:uid="{537E3A26-881F-4B43-9E17-2833B813BC5D}"/>
    <cellStyle name="Comma 3" xfId="13" xr:uid="{55F6678B-031E-4755-B5E4-BEB2801BF8D7}"/>
    <cellStyle name="Comma 3 2" xfId="70" xr:uid="{3472E41A-688B-489E-A227-E472A5396F87}"/>
    <cellStyle name="Comma 4" xfId="14" xr:uid="{E067AD8B-BC19-4F1D-AA7B-00322D467683}"/>
    <cellStyle name="Comma 4 2" xfId="74" xr:uid="{6A6B2E48-7558-446A-8C62-39916AA0BD12}"/>
    <cellStyle name="Comma 5" xfId="15" xr:uid="{BD4950E8-48B7-4DA4-A020-B74906319A95}"/>
    <cellStyle name="Comma 6" xfId="16" xr:uid="{B8095B38-B333-402A-8949-2AA68E9FEAC6}"/>
    <cellStyle name="Comma 7" xfId="47" xr:uid="{C0DB37F0-DC50-4705-B8D1-AE03775D4A53}"/>
    <cellStyle name="Comma 8" xfId="52" xr:uid="{CF6814F0-D9A7-4E66-B42E-BE2B1532D56D}"/>
    <cellStyle name="Comma 9" xfId="75" xr:uid="{D47412A7-AFF2-428D-987D-1592C89A62FA}"/>
    <cellStyle name="Hyperlink" xfId="45" builtinId="8"/>
    <cellStyle name="Hyperlink 2" xfId="67" xr:uid="{3C4A2463-6D2A-4C87-A599-75BA23CC38FF}"/>
    <cellStyle name="Normal" xfId="0" builtinId="0"/>
    <cellStyle name="Normal 2" xfId="18" xr:uid="{7F6C5441-8888-422C-B2B9-FB7DFFDF0122}"/>
    <cellStyle name="Normal 2 2" xfId="19" xr:uid="{C00F5ED8-C3FE-4C59-BD87-6651D90A9E95}"/>
    <cellStyle name="Normal 2 2 2" xfId="20" xr:uid="{4015005C-D729-4C0A-9AE5-1E057D4A3904}"/>
    <cellStyle name="Normal 2 2 3" xfId="21" xr:uid="{CF70A888-D9FD-4D31-BF6F-F2B54501B906}"/>
    <cellStyle name="Normal 2 3" xfId="22" xr:uid="{5B47FA10-F61D-4615-B846-9244C374513F}"/>
    <cellStyle name="Normal 2 4" xfId="23" xr:uid="{EEBCE9CC-D1C0-4D5B-9746-498E42748C92}"/>
    <cellStyle name="Normal 2 5" xfId="68" xr:uid="{5EFF1B7C-FF72-4148-8DAE-877DFCF69EEA}"/>
    <cellStyle name="Normal 3" xfId="24" xr:uid="{4D4E56AF-8C78-4DBA-91B5-6826FBF20AB3}"/>
    <cellStyle name="Normal 3 2" xfId="25" xr:uid="{53F4CA45-7612-452E-AEF6-742FE975877E}"/>
    <cellStyle name="Normal 3 2 2" xfId="26" xr:uid="{8F2A3A44-B601-4AA5-A330-F1E18BC18D7E}"/>
    <cellStyle name="Normal 3 3" xfId="71" xr:uid="{43D1865F-1F82-4B4F-99A6-4223E42B881E}"/>
    <cellStyle name="Normal 4" xfId="27" xr:uid="{0A12F11D-68D5-4741-A013-15716A52F1C8}"/>
    <cellStyle name="Normal 4 2" xfId="28" xr:uid="{39C978FB-F041-498A-9E0E-1C799494FC50}"/>
    <cellStyle name="Normal 4 3" xfId="73" xr:uid="{3C14F5FE-E3E2-4AC7-B044-3E942884FE4F}"/>
    <cellStyle name="Note 2" xfId="29" xr:uid="{0952E101-4AB7-41E1-AEBA-DFA3B3B74158}"/>
    <cellStyle name="Note 2 2" xfId="30" xr:uid="{45CEB417-1B26-44F0-959D-23E395FEB2FD}"/>
    <cellStyle name="Per cent" xfId="1" builtinId="5"/>
    <cellStyle name="Per cent 2" xfId="69" xr:uid="{A7852B2A-A7CD-49B4-9C0D-00563C1C153A}"/>
    <cellStyle name="Percent 2" xfId="33" xr:uid="{31AA979B-ECDF-450C-93D1-05A9905F1341}"/>
    <cellStyle name="Percent 3" xfId="34" xr:uid="{9D85205C-7771-4C38-B6B8-D719834F3197}"/>
    <cellStyle name="S8" xfId="57" xr:uid="{448CCCEA-0174-48F0-9DE4-AA742A68EF8E}"/>
    <cellStyle name="Вывод 2" xfId="31" xr:uid="{639FCD63-C974-4415-B833-DAA56B47F5E3}"/>
    <cellStyle name="Вычисление 2" xfId="6" xr:uid="{2A90FE81-230F-4C9E-B13E-0CECCC745D43}"/>
    <cellStyle name="Обычный 118" xfId="61" xr:uid="{C9C080EA-7781-4481-9FFA-312A5F2D9E58}"/>
    <cellStyle name="Обычный 15" xfId="37" xr:uid="{22D178F5-012E-4758-B7D1-97E64AA90E9C}"/>
    <cellStyle name="Обычный 193 4 2" xfId="58" xr:uid="{29B83994-44DA-4FEF-86C9-89E5F854011B}"/>
    <cellStyle name="Обычный 193 4 2 2" xfId="66" xr:uid="{FD71F9CF-2C6F-458C-87D2-4BEC1367E785}"/>
    <cellStyle name="Обычный 2" xfId="2" xr:uid="{00000000-0005-0000-0000-000001000000}"/>
    <cellStyle name="Обычный 2 10" xfId="39" xr:uid="{BC1B00A1-103E-4FDD-8CF5-4F6245CB5849}"/>
    <cellStyle name="Обычный 2 2" xfId="46" xr:uid="{2A6B1B25-6045-42F1-AFFB-5DC9A98821E3}"/>
    <cellStyle name="Обычный 2 3" xfId="54" xr:uid="{A5CB1BC0-D501-4C34-A59A-B3FED87DCB0A}"/>
    <cellStyle name="Обычный 3" xfId="4" xr:uid="{B9FEB374-56CD-4607-AF14-FD6F23C2555F}"/>
    <cellStyle name="Обычный 3 2" xfId="40" xr:uid="{B3C78AD2-CD78-474C-A1DF-57C8A464F4F3}"/>
    <cellStyle name="Обычный 3 3" xfId="53" xr:uid="{3A802B41-F3D7-423E-85B0-571FDF98D55F}"/>
    <cellStyle name="Обычный 4" xfId="36" xr:uid="{6D3786F1-A62C-4894-A972-E31F0676DCC1}"/>
    <cellStyle name="Обычный 4 2" xfId="48" xr:uid="{F16C9537-30E2-4B5F-B4C3-28943D9EDD86}"/>
    <cellStyle name="Обычный 4 2 2" xfId="64" xr:uid="{1A2CC2FB-278E-41F3-92D3-F24984F76114}"/>
    <cellStyle name="Обычный 4 3" xfId="72" xr:uid="{22C41C53-5A1D-4457-A492-11C6AEB9F3BC}"/>
    <cellStyle name="Обычный 4 4" xfId="55" xr:uid="{4B5D36E0-2AAA-45D2-B3C3-BD247E1AC3E5}"/>
    <cellStyle name="Обычный 5" xfId="41" xr:uid="{80E7DAED-8B91-46D0-9CED-B5F23D98BEE7}"/>
    <cellStyle name="Обычный 5 2" xfId="60" xr:uid="{1595929C-36F4-472F-8768-8FD6A96422FC}"/>
    <cellStyle name="Обычный 6" xfId="43" xr:uid="{268B96AC-6B75-48AA-BA21-A527AE047929}"/>
    <cellStyle name="Плохой 2" xfId="5" xr:uid="{789B70E5-3F48-49C9-BB6D-7FB1B4847E52}"/>
    <cellStyle name="Процентный 2" xfId="32" xr:uid="{65AF0FD1-F34C-4945-B89B-7518D02D2AE7}"/>
    <cellStyle name="Процентный 3" xfId="44" xr:uid="{07D9BB8D-EF62-49BD-91A4-5D453EBF4749}"/>
    <cellStyle name="Процентный 4" xfId="50" xr:uid="{358CB3B5-2879-4C3E-816D-6BAF30522E0E}"/>
    <cellStyle name="Финансовый 2" xfId="35" xr:uid="{900F8666-EBDB-4E55-B037-8B01616DB1FC}"/>
    <cellStyle name="Финансовый 2 2" xfId="49" xr:uid="{2BDB0CFE-ED61-4C78-AEE3-2C43EE6A9FB1}"/>
    <cellStyle name="Финансовый 2 2 2" xfId="65" xr:uid="{43E3AB6C-20DC-4205-891D-162B1C0602B8}"/>
    <cellStyle name="Финансовый 2 3" xfId="62" xr:uid="{50A1BD56-29D9-4B33-9C7B-A373FD2CA3C1}"/>
    <cellStyle name="Финансовый 2 4" xfId="56" xr:uid="{57BD08D3-A9E2-4158-AC1D-33BA775C17CD}"/>
    <cellStyle name="Финансовый 3" xfId="42" xr:uid="{35029B78-5ED8-4EB8-8853-7EFF16369592}"/>
    <cellStyle name="Финансовый 4" xfId="51" xr:uid="{5CE18FEF-D3B4-48F2-AEA3-980833ACE8E6}"/>
    <cellStyle name="Хороший 2" xfId="17" xr:uid="{B086F153-B683-47A5-A8B7-C59A845F269C}"/>
  </cellStyles>
  <dxfs count="0"/>
  <tableStyles count="0" defaultTableStyle="TableStyleMedium2" defaultPivotStyle="PivotStyleLight16"/>
  <colors>
    <mruColors>
      <color rgb="FF114C81"/>
      <color rgb="FF9FCBF3"/>
      <color rgb="FF70B3FF"/>
      <color rgb="FFD9BE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123825</xdr:rowOff>
    </xdr:from>
    <xdr:ext cx="2371725" cy="1428750"/>
    <xdr:pic>
      <xdr:nvPicPr>
        <xdr:cNvPr id="2" name="image1.png" title="Image">
          <a:extLst>
            <a:ext uri="{FF2B5EF4-FFF2-40B4-BE49-F238E27FC236}">
              <a16:creationId xmlns:a16="http://schemas.microsoft.com/office/drawing/2014/main" id="{4DC62276-8EAF-44B9-B104-2F5F382EFE81}"/>
            </a:ext>
          </a:extLst>
        </xdr:cNvPr>
        <xdr:cNvPicPr preferRelativeResize="0"/>
      </xdr:nvPicPr>
      <xdr:blipFill>
        <a:blip xmlns:r="http://schemas.openxmlformats.org/officeDocument/2006/relationships" r:embed="rId1" cstate="print"/>
        <a:stretch>
          <a:fillRect/>
        </a:stretch>
      </xdr:blipFill>
      <xdr:spPr>
        <a:xfrm>
          <a:off x="0" y="517525"/>
          <a:ext cx="2371725" cy="14287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193675</xdr:colOff>
      <xdr:row>2</xdr:row>
      <xdr:rowOff>64861</xdr:rowOff>
    </xdr:from>
    <xdr:to>
      <xdr:col>11</xdr:col>
      <xdr:colOff>315680</xdr:colOff>
      <xdr:row>53</xdr:row>
      <xdr:rowOff>106038</xdr:rowOff>
    </xdr:to>
    <xdr:pic>
      <xdr:nvPicPr>
        <xdr:cNvPr id="4" name="Рисунок 3">
          <a:extLst>
            <a:ext uri="{FF2B5EF4-FFF2-40B4-BE49-F238E27FC236}">
              <a16:creationId xmlns:a16="http://schemas.microsoft.com/office/drawing/2014/main" id="{0A9BC43F-52DA-C973-1CF6-F93B04D29EFC}"/>
            </a:ext>
          </a:extLst>
        </xdr:cNvPr>
        <xdr:cNvPicPr>
          <a:picLocks noChangeAspect="1"/>
        </xdr:cNvPicPr>
      </xdr:nvPicPr>
      <xdr:blipFill>
        <a:blip xmlns:r="http://schemas.openxmlformats.org/officeDocument/2006/relationships" r:embed="rId1"/>
        <a:stretch>
          <a:fillRect/>
        </a:stretch>
      </xdr:blipFill>
      <xdr:spPr>
        <a:xfrm>
          <a:off x="193675" y="445861"/>
          <a:ext cx="6452501" cy="9059538"/>
        </a:xfrm>
        <a:prstGeom prst="rect">
          <a:avLst/>
        </a:prstGeom>
      </xdr:spPr>
    </xdr:pic>
    <xdr:clientData/>
  </xdr:twoCellAnchor>
  <xdr:twoCellAnchor editAs="oneCell">
    <xdr:from>
      <xdr:col>11</xdr:col>
      <xdr:colOff>340179</xdr:colOff>
      <xdr:row>2</xdr:row>
      <xdr:rowOff>54428</xdr:rowOff>
    </xdr:from>
    <xdr:to>
      <xdr:col>22</xdr:col>
      <xdr:colOff>41267</xdr:colOff>
      <xdr:row>53</xdr:row>
      <xdr:rowOff>101958</xdr:rowOff>
    </xdr:to>
    <xdr:pic>
      <xdr:nvPicPr>
        <xdr:cNvPr id="6" name="Рисунок 5">
          <a:extLst>
            <a:ext uri="{FF2B5EF4-FFF2-40B4-BE49-F238E27FC236}">
              <a16:creationId xmlns:a16="http://schemas.microsoft.com/office/drawing/2014/main" id="{33368F8C-F704-A98D-568D-271D87286A74}"/>
            </a:ext>
          </a:extLst>
        </xdr:cNvPr>
        <xdr:cNvPicPr>
          <a:picLocks noChangeAspect="1"/>
        </xdr:cNvPicPr>
      </xdr:nvPicPr>
      <xdr:blipFill>
        <a:blip xmlns:r="http://schemas.openxmlformats.org/officeDocument/2006/relationships" r:embed="rId2"/>
        <a:stretch>
          <a:fillRect/>
        </a:stretch>
      </xdr:blipFill>
      <xdr:spPr>
        <a:xfrm>
          <a:off x="6667500" y="435428"/>
          <a:ext cx="6436624" cy="9072241"/>
        </a:xfrm>
        <a:prstGeom prst="rect">
          <a:avLst/>
        </a:prstGeom>
      </xdr:spPr>
    </xdr:pic>
    <xdr:clientData/>
  </xdr:twoCellAnchor>
  <xdr:twoCellAnchor editAs="oneCell">
    <xdr:from>
      <xdr:col>22</xdr:col>
      <xdr:colOff>68035</xdr:colOff>
      <xdr:row>2</xdr:row>
      <xdr:rowOff>54428</xdr:rowOff>
    </xdr:from>
    <xdr:to>
      <xdr:col>32</xdr:col>
      <xdr:colOff>394146</xdr:colOff>
      <xdr:row>53</xdr:row>
      <xdr:rowOff>105133</xdr:rowOff>
    </xdr:to>
    <xdr:pic>
      <xdr:nvPicPr>
        <xdr:cNvPr id="8" name="Рисунок 7">
          <a:extLst>
            <a:ext uri="{FF2B5EF4-FFF2-40B4-BE49-F238E27FC236}">
              <a16:creationId xmlns:a16="http://schemas.microsoft.com/office/drawing/2014/main" id="{227868B0-8445-23F8-81E7-0B58BEFC276C}"/>
            </a:ext>
          </a:extLst>
        </xdr:cNvPr>
        <xdr:cNvPicPr>
          <a:picLocks noChangeAspect="1"/>
        </xdr:cNvPicPr>
      </xdr:nvPicPr>
      <xdr:blipFill>
        <a:blip xmlns:r="http://schemas.openxmlformats.org/officeDocument/2006/relationships" r:embed="rId3"/>
        <a:stretch>
          <a:fillRect/>
        </a:stretch>
      </xdr:blipFill>
      <xdr:spPr>
        <a:xfrm>
          <a:off x="13130892" y="435428"/>
          <a:ext cx="6449325" cy="9072241"/>
        </a:xfrm>
        <a:prstGeom prst="rect">
          <a:avLst/>
        </a:prstGeom>
      </xdr:spPr>
    </xdr:pic>
    <xdr:clientData/>
  </xdr:twoCellAnchor>
  <xdr:twoCellAnchor editAs="oneCell">
    <xdr:from>
      <xdr:col>0</xdr:col>
      <xdr:colOff>198292</xdr:colOff>
      <xdr:row>53</xdr:row>
      <xdr:rowOff>152688</xdr:rowOff>
    </xdr:from>
    <xdr:to>
      <xdr:col>22</xdr:col>
      <xdr:colOff>86591</xdr:colOff>
      <xdr:row>106</xdr:row>
      <xdr:rowOff>39141</xdr:rowOff>
    </xdr:to>
    <xdr:pic>
      <xdr:nvPicPr>
        <xdr:cNvPr id="9" name="Рисунок 8">
          <a:extLst>
            <a:ext uri="{FF2B5EF4-FFF2-40B4-BE49-F238E27FC236}">
              <a16:creationId xmlns:a16="http://schemas.microsoft.com/office/drawing/2014/main" id="{715117A0-F3D0-4C85-35E7-942C9B586ED7}"/>
            </a:ext>
          </a:extLst>
        </xdr:cNvPr>
        <xdr:cNvPicPr>
          <a:picLocks noChangeAspect="1"/>
        </xdr:cNvPicPr>
      </xdr:nvPicPr>
      <xdr:blipFill>
        <a:blip xmlns:r="http://schemas.openxmlformats.org/officeDocument/2006/relationships" r:embed="rId4"/>
        <a:stretch>
          <a:fillRect/>
        </a:stretch>
      </xdr:blipFill>
      <xdr:spPr>
        <a:xfrm>
          <a:off x="198292" y="9365961"/>
          <a:ext cx="12824981" cy="9065089"/>
        </a:xfrm>
        <a:prstGeom prst="rect">
          <a:avLst/>
        </a:prstGeom>
      </xdr:spPr>
    </xdr:pic>
    <xdr:clientData/>
  </xdr:twoCellAnchor>
  <xdr:twoCellAnchor editAs="oneCell">
    <xdr:from>
      <xdr:col>22</xdr:col>
      <xdr:colOff>107084</xdr:colOff>
      <xdr:row>54</xdr:row>
      <xdr:rowOff>17318</xdr:rowOff>
    </xdr:from>
    <xdr:to>
      <xdr:col>32</xdr:col>
      <xdr:colOff>502228</xdr:colOff>
      <xdr:row>106</xdr:row>
      <xdr:rowOff>53070</xdr:rowOff>
    </xdr:to>
    <xdr:pic>
      <xdr:nvPicPr>
        <xdr:cNvPr id="10" name="Рисунок 9">
          <a:extLst>
            <a:ext uri="{FF2B5EF4-FFF2-40B4-BE49-F238E27FC236}">
              <a16:creationId xmlns:a16="http://schemas.microsoft.com/office/drawing/2014/main" id="{D397DEA8-8298-2B5D-45FA-024F4AD93A76}"/>
            </a:ext>
          </a:extLst>
        </xdr:cNvPr>
        <xdr:cNvPicPr>
          <a:picLocks noChangeAspect="1"/>
        </xdr:cNvPicPr>
      </xdr:nvPicPr>
      <xdr:blipFill>
        <a:blip xmlns:r="http://schemas.openxmlformats.org/officeDocument/2006/relationships" r:embed="rId5"/>
        <a:stretch>
          <a:fillRect/>
        </a:stretch>
      </xdr:blipFill>
      <xdr:spPr>
        <a:xfrm>
          <a:off x="13043766" y="9403773"/>
          <a:ext cx="6456507" cy="9041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22</xdr:row>
      <xdr:rowOff>99785</xdr:rowOff>
    </xdr:from>
    <xdr:to>
      <xdr:col>18</xdr:col>
      <xdr:colOff>28658</xdr:colOff>
      <xdr:row>61</xdr:row>
      <xdr:rowOff>135046</xdr:rowOff>
    </xdr:to>
    <xdr:pic>
      <xdr:nvPicPr>
        <xdr:cNvPr id="31" name="Рисунок 5">
          <a:extLst>
            <a:ext uri="{FF2B5EF4-FFF2-40B4-BE49-F238E27FC236}">
              <a16:creationId xmlns:a16="http://schemas.microsoft.com/office/drawing/2014/main" id="{54F42979-3423-5FD6-24E4-BF36D7171840}"/>
            </a:ext>
          </a:extLst>
        </xdr:cNvPr>
        <xdr:cNvPicPr>
          <a:picLocks noChangeAspect="1"/>
        </xdr:cNvPicPr>
      </xdr:nvPicPr>
      <xdr:blipFill rotWithShape="1">
        <a:blip xmlns:r="http://schemas.openxmlformats.org/officeDocument/2006/relationships" r:embed="rId1"/>
        <a:srcRect t="3813"/>
        <a:stretch/>
      </xdr:blipFill>
      <xdr:spPr>
        <a:xfrm>
          <a:off x="145144" y="4091214"/>
          <a:ext cx="10077532" cy="78330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ltynalmaskz-my.sharepoint.com/personal/timur_mursalimov_altynalmas_kz/Documents/&#1044;&#1086;&#1082;&#1091;&#1084;&#1077;&#1085;&#1090;&#1099;/2.%20ESG/13.%20&#1042;&#1099;&#1073;&#1088;&#1086;&#1089;&#1099;%20&#1055;&#1043;/20240624_&#1056;&#1072;&#1089;&#1095;&#1077;&#1090;%20&#1055;&#1043;_v14.xlsx" TargetMode="External"/><Relationship Id="rId1" Type="http://schemas.openxmlformats.org/officeDocument/2006/relationships/externalLinkPath" Target="https://sites.ey.com/personal/timur_mursalimov_altynalmas_kz/Documents/&#1044;&#1086;&#1082;&#1091;&#1084;&#1077;&#1085;&#1090;&#1099;/2.%20ESG/13.%20&#1042;&#1099;&#1073;&#1088;&#1086;&#1089;&#1099;%20&#1055;&#1043;/20240624_&#1056;&#1072;&#1089;&#1095;&#1077;&#1090;%20&#1055;&#1043;_v1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ltynalmaskz-my.sharepoint.com/personal/timur_mursalimov_altynalmas_kz/Documents/&#1044;&#1086;&#1082;&#1091;&#1084;&#1077;&#1085;&#1090;&#1099;/2.%20ESG/13.%20&#1042;&#1099;&#1073;&#1088;&#1086;&#1089;&#1099;%20&#1055;&#1043;/20240624_&#1056;&#1072;&#1089;&#1095;&#1077;&#1090;%20&#1055;&#1043;_v14.xlsx" TargetMode="External"/><Relationship Id="rId1" Type="http://schemas.openxmlformats.org/officeDocument/2006/relationships/externalLinkPath" Target="/personal/timur_mursalimov_altynalmas_kz/Documents/&#1044;&#1086;&#1082;&#1091;&#1084;&#1077;&#1085;&#1090;&#1099;/2.%20ESG/13.%20&#1042;&#1099;&#1073;&#1088;&#1086;&#1089;&#1099;%20&#1055;&#1043;/20240624_&#1056;&#1072;&#1089;&#1095;&#1077;&#1090;%20&#1055;&#1043;_v1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ltynalmaskz-my.sharepoint.com/personal/timur_mursalimov_altynalmas_kz/Documents/&#1044;&#1086;&#1082;&#1091;&#1084;&#1077;&#1085;&#1090;&#1099;/2.%20ESG/13.%20&#1042;&#1099;&#1073;&#1088;&#1086;&#1089;&#1099;%20&#1055;&#1043;/20240624_&#1056;&#1072;&#1089;&#1095;&#1077;&#1090;%20&#1055;&#1043;_v16(&#1089;%202024&#1075;).xlsx" TargetMode="External"/><Relationship Id="rId1" Type="http://schemas.openxmlformats.org/officeDocument/2006/relationships/externalLinkPath" Target="https://sites.ey.com/personal/timur_mursalimov_altynalmas_kz/Documents/&#1044;&#1086;&#1082;&#1091;&#1084;&#1077;&#1085;&#1090;&#1099;/2.%20ESG/13.%20&#1042;&#1099;&#1073;&#1088;&#1086;&#1089;&#1099;%20&#1055;&#1043;/20240624_&#1056;&#1072;&#1089;&#1095;&#1077;&#1090;%20&#1055;&#1043;_v16(&#1089;%202024&#107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ltynalmaskz-my.sharepoint.com/personal/timur_mursalimov_altynalmas_kz/Documents/&#1044;&#1086;&#1082;&#1091;&#1084;&#1077;&#1085;&#1090;&#1099;/2.%20ESG/13.%20&#1042;&#1099;&#1073;&#1088;&#1086;&#1089;&#1099;%20&#1055;&#1043;/20240624_&#1056;&#1072;&#1089;&#1095;&#1077;&#1090;%20&#1055;&#1043;_v16(&#1089;%202024&#1075;).xlsx" TargetMode="External"/><Relationship Id="rId1" Type="http://schemas.openxmlformats.org/officeDocument/2006/relationships/externalLinkPath" Target="/personal/timur_mursalimov_altynalmas_kz/Documents/&#1044;&#1086;&#1082;&#1091;&#1084;&#1077;&#1085;&#1090;&#1099;/2.%20ESG/13.%20&#1042;&#1099;&#1073;&#1088;&#1086;&#1089;&#1099;%20&#1055;&#1043;/20240624_&#1056;&#1072;&#1089;&#1095;&#1077;&#1090;%20&#1055;&#1043;_v16(&#1089;%202024&#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lts"/>
      <sheetName val="Scope 1 - Calculations"/>
      <sheetName val="Scope 2 - Calculations"/>
      <sheetName val="Emission factors"/>
      <sheetName val="Pivot"/>
      <sheetName val="Scope 1 - Data (SAP)"/>
      <sheetName val="Scope 2 - Data"/>
      <sheetName val="Scope 1 (запрос SRK)"/>
      <sheetName val="Источник"/>
      <sheetName val="заводы"/>
    </sheetNames>
    <sheetDataSet>
      <sheetData sheetId="0"/>
      <sheetData sheetId="1"/>
      <sheetData sheetId="2"/>
      <sheetData sheetId="3">
        <row r="18">
          <cell r="C18">
            <v>8.3699999999999996E-4</v>
          </cell>
        </row>
        <row r="19">
          <cell r="C19">
            <v>8.4900000000000004E-4</v>
          </cell>
        </row>
        <row r="20">
          <cell r="C20">
            <v>7.4299999999999995E-4</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lts"/>
      <sheetName val="Scope 1 - Calculations"/>
      <sheetName val="Scope 2 - Calculations"/>
      <sheetName val="Emission factors"/>
      <sheetName val="Pivot"/>
      <sheetName val="Scope 1 - Data (SAP)"/>
      <sheetName val="Scope 2 - Data"/>
      <sheetName val="Scope 1 (запрос SRK)"/>
      <sheetName val="Источник"/>
      <sheetName val="заводы"/>
    </sheetNames>
    <sheetDataSet>
      <sheetData sheetId="0"/>
      <sheetData sheetId="1"/>
      <sheetData sheetId="2"/>
      <sheetData sheetId="3">
        <row r="18">
          <cell r="C18">
            <v>8.3699999999999996E-4</v>
          </cell>
        </row>
        <row r="19">
          <cell r="C19">
            <v>8.4900000000000004E-4</v>
          </cell>
        </row>
        <row r="20">
          <cell r="C20">
            <v>7.4299999999999995E-4</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lts"/>
      <sheetName val="Scope 1 - Calculations"/>
      <sheetName val="Scope 2 - Calculations"/>
      <sheetName val="Emission factors"/>
      <sheetName val="Pivot"/>
      <sheetName val="Scope 1 - Data (SAP)"/>
      <sheetName val="Scope 2 - Data"/>
      <sheetName val="Scope 1 - For databook"/>
      <sheetName val="ЭЭ 2024"/>
      <sheetName val="Scope 1 (запрос SRK)"/>
      <sheetName val="Источник"/>
      <sheetName val="заводы"/>
    </sheetNames>
    <sheetDataSet>
      <sheetData sheetId="0" refreshError="1"/>
      <sheetData sheetId="1"/>
      <sheetData sheetId="2"/>
      <sheetData sheetId="3">
        <row r="61">
          <cell r="C61">
            <v>0.27777777780000001</v>
          </cell>
        </row>
      </sheetData>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lts"/>
      <sheetName val="Scope 1 - Calculations"/>
      <sheetName val="Scope 2 - Calculations"/>
      <sheetName val="Emission factors"/>
      <sheetName val="Pivot"/>
      <sheetName val="Scope 1 - Data (SAP)"/>
      <sheetName val="Scope 2 - Data"/>
      <sheetName val="Scope 1 - For databook"/>
      <sheetName val="ЭЭ 2024"/>
      <sheetName val="Scope 1 (запрос SRK)"/>
      <sheetName val="Источник"/>
      <sheetName val="заводы"/>
    </sheetNames>
    <sheetDataSet>
      <sheetData sheetId="0" refreshError="1"/>
      <sheetData sheetId="1"/>
      <sheetData sheetId="2"/>
      <sheetData sheetId="3">
        <row r="61">
          <cell r="C61">
            <v>0.27777777780000001</v>
          </cell>
        </row>
      </sheetData>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hyperlink" Target="https://kase.kz/ru/issuers/ALM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35CC6-6DD0-4C78-B560-FC52E886FDAB}">
  <sheetPr>
    <outlinePr summaryBelow="0" summaryRight="0"/>
  </sheetPr>
  <dimension ref="A1:N1025"/>
  <sheetViews>
    <sheetView showGridLines="0" tabSelected="1" zoomScale="70" zoomScaleNormal="70" workbookViewId="0">
      <selection activeCell="H11" sqref="H11"/>
    </sheetView>
  </sheetViews>
  <sheetFormatPr defaultColWidth="12.7265625" defaultRowHeight="15" customHeight="1" x14ac:dyDescent="0.3"/>
  <cols>
    <col min="1" max="15" width="10.26953125" style="9" customWidth="1"/>
    <col min="16" max="16384" width="12.7265625" style="9"/>
  </cols>
  <sheetData>
    <row r="1" spans="1:14" ht="15.5" customHeight="1" x14ac:dyDescent="0.3"/>
    <row r="2" spans="1:14" ht="15.75" customHeight="1" x14ac:dyDescent="0.3"/>
    <row r="3" spans="1:14" ht="15.75" customHeight="1" x14ac:dyDescent="0.3"/>
    <row r="4" spans="1:14" ht="15.75" customHeight="1" x14ac:dyDescent="0.3"/>
    <row r="5" spans="1:14" ht="15.75" customHeight="1" x14ac:dyDescent="0.3"/>
    <row r="6" spans="1:14" ht="15.75" customHeight="1" x14ac:dyDescent="0.3"/>
    <row r="7" spans="1:14" ht="15.75" customHeight="1" x14ac:dyDescent="0.3"/>
    <row r="8" spans="1:14" ht="15.75" customHeight="1" x14ac:dyDescent="0.3"/>
    <row r="9" spans="1:14" ht="15.75" customHeight="1" x14ac:dyDescent="0.3"/>
    <row r="10" spans="1:14" ht="15.75" customHeight="1" x14ac:dyDescent="0.5">
      <c r="A10" s="10"/>
      <c r="B10" s="10"/>
      <c r="C10" s="10"/>
    </row>
    <row r="11" spans="1:14" ht="23" x14ac:dyDescent="0.5">
      <c r="A11" s="398" t="str">
        <f>IF($A$15=$C$61,Toggle!A26,Toggle!Q26)</f>
        <v>ESG Databook 2024</v>
      </c>
      <c r="B11" s="398" t="e">
        <f>IF($A$15=$C$61,Toggle!#REF!,Toggle!#REF!)</f>
        <v>#REF!</v>
      </c>
      <c r="C11" s="398" t="e">
        <f>IF($A$15=$C$61,Toggle!#REF!,Toggle!#REF!)</f>
        <v>#REF!</v>
      </c>
      <c r="D11" s="398" t="e">
        <f>IF($A$15=$C$61,Toggle!#REF!,Toggle!#REF!)</f>
        <v>#REF!</v>
      </c>
      <c r="E11" s="398" t="e">
        <f>IF($A$15=$C$61,Toggle!#REF!,Toggle!#REF!)</f>
        <v>#REF!</v>
      </c>
    </row>
    <row r="12" spans="1:14" ht="15.75" customHeight="1" x14ac:dyDescent="0.35">
      <c r="A12" s="399" t="str">
        <f>IF($A$15=$C$61,Toggle!A22,Toggle!Q22)</f>
        <v>Reporting period: January 1 - December 31, 2024</v>
      </c>
      <c r="B12" s="400" t="e">
        <f>IF($A$15=$C$61,Toggle!#REF!,Toggle!#REF!)</f>
        <v>#REF!</v>
      </c>
      <c r="C12" s="400" t="e">
        <f>IF($A$15=$C$61,Toggle!#REF!,Toggle!#REF!)</f>
        <v>#REF!</v>
      </c>
      <c r="D12" s="400" t="e">
        <f>IF($A$15=$C$61,Toggle!#REF!,Toggle!#REF!)</f>
        <v>#REF!</v>
      </c>
      <c r="E12" s="400" t="e">
        <f>IF($A$15=$C$61,Toggle!#REF!,Toggle!#REF!)</f>
        <v>#REF!</v>
      </c>
    </row>
    <row r="13" spans="1:14" ht="15.75" customHeight="1" x14ac:dyDescent="0.3"/>
    <row r="14" spans="1:14" ht="15.75" customHeight="1" x14ac:dyDescent="0.3">
      <c r="A14" s="24" t="s">
        <v>526</v>
      </c>
      <c r="B14" s="21"/>
      <c r="C14" s="22"/>
      <c r="D14" s="22"/>
      <c r="E14" s="22"/>
      <c r="F14" s="22"/>
      <c r="G14" s="22"/>
      <c r="H14" s="24"/>
      <c r="I14" s="21"/>
      <c r="J14" s="22"/>
      <c r="K14" s="22"/>
      <c r="L14" s="22"/>
      <c r="M14" s="22"/>
      <c r="N14" s="22"/>
    </row>
    <row r="15" spans="1:14" ht="15.75" customHeight="1" x14ac:dyDescent="0.35">
      <c r="A15" s="401" t="s">
        <v>519</v>
      </c>
      <c r="B15" s="402"/>
      <c r="C15" s="402"/>
      <c r="D15" s="402"/>
      <c r="E15" s="402"/>
    </row>
    <row r="16" spans="1:14" ht="15.65" customHeight="1" x14ac:dyDescent="0.3">
      <c r="A16" s="234"/>
      <c r="B16" s="234"/>
      <c r="C16" s="234"/>
      <c r="D16" s="234"/>
      <c r="E16" s="234"/>
      <c r="F16" s="234"/>
      <c r="G16" s="234"/>
      <c r="H16" s="234"/>
      <c r="I16" s="234"/>
      <c r="J16" s="234"/>
      <c r="K16" s="234"/>
      <c r="L16" s="234"/>
      <c r="M16" s="234"/>
      <c r="N16" s="234"/>
    </row>
    <row r="17" spans="1:14" s="178" customFormat="1" ht="15.65" customHeight="1" x14ac:dyDescent="0.4">
      <c r="A17" s="235" t="str">
        <f>IF($A$15=$C$61,Toggle!A27,Toggle!Q27)</f>
        <v>About ESG Databook</v>
      </c>
      <c r="B17" s="234"/>
      <c r="C17" s="234"/>
      <c r="D17" s="234"/>
      <c r="E17" s="234"/>
      <c r="F17" s="234"/>
      <c r="G17" s="234"/>
      <c r="H17" s="234"/>
      <c r="I17" s="234"/>
      <c r="J17" s="234"/>
      <c r="K17" s="234"/>
      <c r="L17" s="234"/>
      <c r="M17" s="234"/>
      <c r="N17" s="234"/>
    </row>
    <row r="18" spans="1:14" s="178" customFormat="1" ht="15.65" customHeight="1" x14ac:dyDescent="0.4">
      <c r="A18" s="235"/>
      <c r="B18" s="234"/>
      <c r="C18" s="234"/>
      <c r="D18" s="234"/>
      <c r="E18" s="234"/>
      <c r="F18" s="234"/>
      <c r="G18" s="234"/>
      <c r="H18" s="234"/>
      <c r="I18" s="234"/>
      <c r="J18" s="234"/>
      <c r="K18" s="234"/>
      <c r="L18" s="234"/>
      <c r="M18" s="234"/>
      <c r="N18" s="234"/>
    </row>
    <row r="19" spans="1:14" s="178" customFormat="1" ht="15.65" customHeight="1" x14ac:dyDescent="0.4">
      <c r="A19" s="235" t="str">
        <f>IF($A$15=$C$61,Toggle!A28,Toggle!Q28)</f>
        <v>Directory</v>
      </c>
      <c r="B19" s="234"/>
      <c r="C19" s="236"/>
      <c r="D19" s="236"/>
      <c r="E19" s="236"/>
      <c r="F19" s="234"/>
      <c r="G19" s="234"/>
      <c r="H19" s="234"/>
      <c r="I19" s="234"/>
      <c r="J19" s="234"/>
      <c r="K19" s="234"/>
      <c r="L19" s="234"/>
      <c r="M19" s="234"/>
      <c r="N19" s="234"/>
    </row>
    <row r="20" spans="1:14" s="178" customFormat="1" ht="15.65" customHeight="1" x14ac:dyDescent="0.35">
      <c r="B20" s="231"/>
      <c r="C20" s="232"/>
      <c r="D20" s="232"/>
      <c r="E20" s="232"/>
    </row>
    <row r="21" spans="1:14" s="178" customFormat="1" ht="15.65" customHeight="1" x14ac:dyDescent="0.35">
      <c r="A21" s="395" t="s">
        <v>1055</v>
      </c>
      <c r="B21" s="243">
        <v>1</v>
      </c>
      <c r="C21" s="246" t="str">
        <f>IF($A$15=$C$61,Toggle!A30,Toggle!Q30)</f>
        <v>Environment</v>
      </c>
      <c r="D21" s="244"/>
      <c r="E21" s="244"/>
      <c r="F21" s="245"/>
      <c r="G21" s="245"/>
      <c r="H21" s="245"/>
      <c r="I21" s="245"/>
      <c r="J21" s="245"/>
      <c r="K21" s="245"/>
      <c r="L21" s="245"/>
      <c r="M21" s="245"/>
      <c r="N21" s="245"/>
    </row>
    <row r="22" spans="1:14" s="178" customFormat="1" ht="15.65" customHeight="1" x14ac:dyDescent="0.35">
      <c r="A22" s="396"/>
      <c r="B22" s="241" t="str">
        <f>IF($A$15=$C$61,Toggle!A31,Toggle!Q31)</f>
        <v>Data on waste, air emissions, water consumption, biodiversity, land use and environmental investments/fines</v>
      </c>
      <c r="C22" s="242"/>
      <c r="D22" s="241"/>
      <c r="E22" s="241"/>
      <c r="F22" s="242"/>
      <c r="G22" s="242"/>
      <c r="H22" s="242"/>
      <c r="I22" s="242"/>
      <c r="J22" s="242"/>
      <c r="K22" s="242"/>
      <c r="L22" s="242"/>
      <c r="M22" s="242"/>
      <c r="N22" s="242"/>
    </row>
    <row r="23" spans="1:14" s="178" customFormat="1" ht="15.65" customHeight="1" x14ac:dyDescent="0.35">
      <c r="A23" s="396"/>
      <c r="B23" s="254">
        <v>2</v>
      </c>
      <c r="C23" s="255" t="str">
        <f>IF($A$15=$C$61,Toggle!A32,Toggle!Q32)</f>
        <v>Climate change and energy</v>
      </c>
      <c r="D23" s="239"/>
      <c r="E23" s="239"/>
      <c r="F23" s="240"/>
      <c r="G23" s="240"/>
      <c r="H23" s="240"/>
      <c r="I23" s="240"/>
      <c r="J23" s="240"/>
      <c r="K23" s="240"/>
      <c r="L23" s="240"/>
      <c r="M23" s="240"/>
      <c r="N23" s="240"/>
    </row>
    <row r="24" spans="1:14" s="178" customFormat="1" ht="15.65" customHeight="1" x14ac:dyDescent="0.35">
      <c r="A24" s="397"/>
      <c r="B24" s="241" t="str">
        <f>IF($A$15=$C$61,Toggle!A33,Toggle!Q33)</f>
        <v>Greenhouse gas emissions data (Scope 1, 2 and 3) and energy consumption</v>
      </c>
      <c r="C24" s="248"/>
      <c r="D24" s="247"/>
      <c r="E24" s="247"/>
      <c r="F24" s="248"/>
      <c r="G24" s="248"/>
      <c r="H24" s="248"/>
      <c r="I24" s="248"/>
      <c r="J24" s="248"/>
      <c r="K24" s="248"/>
      <c r="L24" s="248"/>
      <c r="M24" s="248"/>
      <c r="N24" s="248"/>
    </row>
    <row r="25" spans="1:14" s="178" customFormat="1" ht="15.65" customHeight="1" x14ac:dyDescent="0.35">
      <c r="A25" s="392" t="s">
        <v>1056</v>
      </c>
      <c r="B25" s="249">
        <v>3</v>
      </c>
      <c r="C25" s="246" t="str">
        <f>IF($A$15=$C$61,Toggle!A34,Toggle!Q34)</f>
        <v>Safety</v>
      </c>
      <c r="D25" s="237"/>
      <c r="E25" s="237"/>
      <c r="F25" s="238"/>
      <c r="G25" s="238"/>
      <c r="H25" s="238"/>
      <c r="I25" s="238"/>
      <c r="J25" s="238"/>
      <c r="K25" s="238"/>
      <c r="L25" s="238"/>
      <c r="M25" s="238"/>
      <c r="N25" s="238"/>
    </row>
    <row r="26" spans="1:14" s="178" customFormat="1" ht="15.65" customHeight="1" x14ac:dyDescent="0.35">
      <c r="A26" s="393"/>
      <c r="B26" s="241" t="str">
        <f>IF($A$15=$C$61,Toggle!A35,Toggle!Q35)</f>
        <v>Data on key Occupational Health and Safety indicators, cases of occupational diseases, Occupational Health and Safety training, contractor indicators and fines</v>
      </c>
      <c r="C26" s="239"/>
      <c r="D26" s="239"/>
      <c r="E26" s="239"/>
      <c r="F26" s="240"/>
      <c r="G26" s="240"/>
      <c r="H26" s="240"/>
      <c r="I26" s="240"/>
      <c r="J26" s="240"/>
      <c r="K26" s="240"/>
      <c r="L26" s="240"/>
      <c r="M26" s="240"/>
      <c r="N26" s="240"/>
    </row>
    <row r="27" spans="1:14" s="178" customFormat="1" ht="15.65" customHeight="1" x14ac:dyDescent="0.35">
      <c r="A27" s="393"/>
      <c r="B27" s="253">
        <v>4</v>
      </c>
      <c r="C27" s="255" t="str">
        <f>IF($A$15=$C$61,Toggle!A36,Toggle!Q36)</f>
        <v>Our people</v>
      </c>
      <c r="D27" s="239"/>
      <c r="E27" s="239"/>
      <c r="F27" s="240"/>
      <c r="G27" s="240"/>
      <c r="H27" s="240"/>
      <c r="I27" s="240"/>
      <c r="J27" s="240"/>
      <c r="K27" s="240"/>
      <c r="L27" s="240"/>
      <c r="M27" s="240"/>
      <c r="N27" s="240"/>
    </row>
    <row r="28" spans="1:14" s="178" customFormat="1" ht="15.65" customHeight="1" x14ac:dyDescent="0.35">
      <c r="A28" s="393"/>
      <c r="B28" s="241" t="str">
        <f>IF($A$15=$C$61,Toggle!A37,Toggle!Q37)</f>
        <v>Data on staff composition, employment, turnover, type of employment contract, type of employment, breakdown by age group, staff training, compensation, hiring from the local community, proportion of internal hiring</v>
      </c>
      <c r="C28" s="239"/>
      <c r="D28" s="239"/>
      <c r="E28" s="239"/>
      <c r="F28" s="240"/>
      <c r="G28" s="240"/>
      <c r="H28" s="240"/>
      <c r="I28" s="240"/>
      <c r="J28" s="240"/>
      <c r="K28" s="240"/>
      <c r="L28" s="240"/>
      <c r="M28" s="240"/>
      <c r="N28" s="240"/>
    </row>
    <row r="29" spans="1:14" s="178" customFormat="1" ht="15.65" customHeight="1" x14ac:dyDescent="0.35">
      <c r="A29" s="393"/>
      <c r="B29" s="253">
        <v>5</v>
      </c>
      <c r="C29" s="255" t="str">
        <f>IF($A$15=$C$61,Toggle!A38,Toggle!Q38)</f>
        <v>Socioeconomic development</v>
      </c>
      <c r="D29" s="239"/>
      <c r="E29" s="239"/>
      <c r="F29" s="240"/>
      <c r="G29" s="240"/>
      <c r="H29" s="240"/>
      <c r="I29" s="240"/>
      <c r="J29" s="240"/>
      <c r="K29" s="240"/>
      <c r="L29" s="240"/>
      <c r="M29" s="240"/>
      <c r="N29" s="240"/>
    </row>
    <row r="30" spans="1:14" s="178" customFormat="1" ht="15.65" customHeight="1" x14ac:dyDescent="0.35">
      <c r="A30" s="393"/>
      <c r="B30" s="241" t="str">
        <f>IF($A$15=$C$61,Toggle!A39,Toggle!Q39)</f>
        <v>Data on key production indicators, distribution of economic value, share of purchases from local suppliers</v>
      </c>
      <c r="C30" s="239"/>
      <c r="D30" s="239"/>
      <c r="E30" s="239"/>
      <c r="F30" s="240"/>
      <c r="G30" s="240"/>
      <c r="H30" s="240"/>
      <c r="I30" s="240"/>
      <c r="J30" s="240"/>
      <c r="K30" s="240"/>
      <c r="L30" s="240"/>
      <c r="M30" s="240"/>
      <c r="N30" s="240"/>
    </row>
    <row r="31" spans="1:14" s="178" customFormat="1" ht="15.65" customHeight="1" x14ac:dyDescent="0.35">
      <c r="A31" s="393"/>
      <c r="B31" s="253">
        <v>6</v>
      </c>
      <c r="C31" s="255" t="str">
        <f>IF($A$15=$C$61,Toggle!A40,Toggle!Q40)</f>
        <v>Communities</v>
      </c>
      <c r="D31" s="239"/>
      <c r="E31" s="239"/>
      <c r="F31" s="240"/>
      <c r="G31" s="240"/>
      <c r="H31" s="240"/>
      <c r="I31" s="240"/>
      <c r="J31" s="240"/>
      <c r="K31" s="240"/>
      <c r="L31" s="240"/>
      <c r="M31" s="240"/>
      <c r="N31" s="240"/>
    </row>
    <row r="32" spans="1:14" s="178" customFormat="1" ht="15.65" customHeight="1" x14ac:dyDescent="0.35">
      <c r="A32" s="394"/>
      <c r="B32" s="241" t="str">
        <f>IF($A$15=$C$61,Toggle!A41,Toggle!Q41)</f>
        <v>Data on social investments and community engagement metrics</v>
      </c>
      <c r="C32" s="247"/>
      <c r="D32" s="247"/>
      <c r="E32" s="247"/>
      <c r="F32" s="248"/>
      <c r="G32" s="248"/>
      <c r="H32" s="248"/>
      <c r="I32" s="248"/>
      <c r="J32" s="248"/>
      <c r="K32" s="248"/>
      <c r="L32" s="248"/>
      <c r="M32" s="248"/>
      <c r="N32" s="248"/>
    </row>
    <row r="33" spans="1:14" s="178" customFormat="1" ht="15.65" customHeight="1" x14ac:dyDescent="0.35">
      <c r="A33" s="390" t="s">
        <v>1057</v>
      </c>
      <c r="B33" s="250">
        <v>7</v>
      </c>
      <c r="C33" s="246" t="str">
        <f>IF($A$15=$C$61,Toggle!A42,Toggle!Q42)</f>
        <v>Corporate governance and ethics</v>
      </c>
      <c r="D33" s="237"/>
      <c r="E33" s="237"/>
      <c r="F33" s="238"/>
      <c r="G33" s="238"/>
      <c r="H33" s="238"/>
      <c r="I33" s="238"/>
      <c r="J33" s="238"/>
      <c r="K33" s="238"/>
      <c r="L33" s="238"/>
      <c r="M33" s="238"/>
      <c r="N33" s="238"/>
    </row>
    <row r="34" spans="1:14" s="178" customFormat="1" ht="15.65" customHeight="1" x14ac:dyDescent="0.35">
      <c r="A34" s="391"/>
      <c r="B34" s="241" t="str">
        <f>IF($A$15=$C$61,Toggle!A43,Toggle!Q43)</f>
        <v>Data on the composition and independence of the Board of Directors, independence of the committees of the Board of Directors, gender composition, age, length of service, balance of qualifications, business ethics indicators</v>
      </c>
      <c r="C34" s="247"/>
      <c r="D34" s="247"/>
      <c r="E34" s="247"/>
      <c r="F34" s="248"/>
      <c r="G34" s="248"/>
      <c r="H34" s="248"/>
      <c r="I34" s="248"/>
      <c r="J34" s="248"/>
      <c r="K34" s="248"/>
      <c r="L34" s="248"/>
      <c r="M34" s="248"/>
      <c r="N34" s="248"/>
    </row>
    <row r="35" spans="1:14" s="178" customFormat="1" ht="15.65" customHeight="1" x14ac:dyDescent="0.35">
      <c r="A35" s="230"/>
      <c r="B35" s="251">
        <v>8</v>
      </c>
      <c r="C35" s="246" t="str">
        <f>IF($A$15=$C$61,Toggle!A44,Toggle!Q44)</f>
        <v>Data across projects</v>
      </c>
      <c r="D35" s="237"/>
      <c r="E35" s="237"/>
      <c r="F35" s="238"/>
      <c r="G35" s="238"/>
      <c r="H35" s="238"/>
      <c r="I35" s="238"/>
      <c r="J35" s="238"/>
      <c r="K35" s="238"/>
      <c r="L35" s="238"/>
      <c r="M35" s="238"/>
      <c r="N35" s="238"/>
    </row>
    <row r="36" spans="1:14" s="178" customFormat="1" ht="15.65" customHeight="1" x14ac:dyDescent="0.35">
      <c r="A36" s="234"/>
      <c r="B36" s="252">
        <v>9</v>
      </c>
      <c r="C36" s="255" t="str">
        <f>IF($A$15=$C$61,Toggle!A45,Toggle!Q45)</f>
        <v>GRI index</v>
      </c>
      <c r="D36" s="239"/>
      <c r="E36" s="239"/>
      <c r="F36" s="240"/>
      <c r="G36" s="240"/>
      <c r="H36" s="240"/>
      <c r="I36" s="240"/>
      <c r="J36" s="240"/>
      <c r="K36" s="240"/>
      <c r="L36" s="240"/>
      <c r="M36" s="240"/>
      <c r="N36" s="240"/>
    </row>
    <row r="37" spans="1:14" s="178" customFormat="1" ht="15.65" customHeight="1" x14ac:dyDescent="0.35">
      <c r="A37" s="234"/>
      <c r="B37" s="252">
        <v>10</v>
      </c>
      <c r="C37" s="255" t="str">
        <f>IF($A$15=$C$61,Toggle!A46,Toggle!Q46)</f>
        <v>SASB index</v>
      </c>
      <c r="D37" s="282"/>
      <c r="E37" s="282"/>
      <c r="F37" s="283"/>
      <c r="G37" s="240"/>
      <c r="H37" s="240"/>
      <c r="I37" s="240"/>
      <c r="J37" s="240"/>
      <c r="K37" s="240"/>
      <c r="L37" s="240"/>
      <c r="M37" s="240"/>
      <c r="N37" s="240"/>
    </row>
    <row r="38" spans="1:14" s="178" customFormat="1" ht="15.65" customHeight="1" x14ac:dyDescent="0.35">
      <c r="A38" s="234"/>
      <c r="B38" s="252">
        <v>11</v>
      </c>
      <c r="C38" s="255" t="str">
        <f>IF($A$15=$C$61,Toggle!A47,Toggle!Q47)</f>
        <v>Reporting perimeter</v>
      </c>
      <c r="D38" s="239"/>
      <c r="E38" s="239"/>
      <c r="F38" s="240"/>
      <c r="G38" s="240"/>
      <c r="H38" s="240"/>
      <c r="I38" s="240"/>
      <c r="J38" s="240"/>
      <c r="K38" s="240"/>
      <c r="L38" s="240"/>
      <c r="M38" s="240"/>
      <c r="N38" s="240"/>
    </row>
    <row r="39" spans="1:14" s="178" customFormat="1" ht="15.65" customHeight="1" x14ac:dyDescent="0.35">
      <c r="A39" s="234"/>
      <c r="B39" s="252">
        <v>12</v>
      </c>
      <c r="C39" s="255" t="str">
        <f>IF($A$15=$C$61,Toggle!A48,Toggle!Q48)</f>
        <v>Materiality matrix</v>
      </c>
      <c r="D39" s="234"/>
      <c r="E39" s="234"/>
      <c r="F39" s="234"/>
      <c r="G39" s="234"/>
      <c r="H39" s="234"/>
      <c r="I39" s="234"/>
      <c r="J39" s="234"/>
      <c r="K39" s="234"/>
      <c r="L39" s="234"/>
      <c r="M39" s="234"/>
      <c r="N39" s="234"/>
    </row>
    <row r="40" spans="1:14" s="178" customFormat="1" ht="15.65" customHeight="1" x14ac:dyDescent="0.35">
      <c r="A40" s="234"/>
      <c r="B40" s="383"/>
      <c r="C40" s="255"/>
      <c r="D40" s="234"/>
      <c r="E40" s="234"/>
      <c r="F40" s="234"/>
      <c r="G40" s="234"/>
      <c r="H40" s="234"/>
      <c r="I40" s="234"/>
      <c r="J40" s="234"/>
      <c r="K40" s="234"/>
      <c r="L40" s="234"/>
      <c r="M40" s="234"/>
      <c r="N40" s="234"/>
    </row>
    <row r="41" spans="1:14" s="173" customFormat="1" ht="15.65" customHeight="1" x14ac:dyDescent="0.3">
      <c r="A41" s="233" t="str">
        <f>IF($A$15=$C$61,Toggle!A2,Toggle!Q2)</f>
        <v>About ESG Databook 2024</v>
      </c>
      <c r="B41" s="234"/>
      <c r="C41" s="234"/>
      <c r="D41" s="234"/>
      <c r="E41" s="234"/>
      <c r="F41" s="234"/>
      <c r="G41" s="234"/>
      <c r="H41" s="234"/>
      <c r="I41" s="234"/>
      <c r="J41" s="234"/>
      <c r="K41" s="234"/>
      <c r="L41" s="234"/>
      <c r="M41" s="234"/>
      <c r="N41" s="234"/>
    </row>
    <row r="42" spans="1:14" s="173" customFormat="1" ht="15.65" customHeight="1" x14ac:dyDescent="0.3">
      <c r="A42" s="177"/>
    </row>
    <row r="43" spans="1:14" s="173" customFormat="1" ht="15.65" customHeight="1" x14ac:dyDescent="0.3">
      <c r="A43" s="177" t="str">
        <f>IF($A$15=$C$61,Toggle!A4,Toggle!Q4)</f>
        <v>The ESG Databook discloses key quantitative indicators in the field of sustainable development of Altynalmas for the 2024 reporting year, as well as provides, where possible, historical data and performance trends based on consolidated social, environmental, and economic data.</v>
      </c>
    </row>
    <row r="44" spans="1:14" s="173" customFormat="1" ht="15.65" customHeight="1" x14ac:dyDescent="0.3">
      <c r="A44" s="177" t="str">
        <f>IF($A$15=$C$61,Toggle!A5,Toggle!Q5)</f>
        <v>This document complements the information presented in our annual Sustainability Report and includes data that cannot be presented in the Report due to volume constraints. Additional data can be provided upon request.</v>
      </c>
    </row>
    <row r="45" spans="1:14" s="173" customFormat="1" ht="15.65" customHeight="1" x14ac:dyDescent="0.3">
      <c r="A45" s="177" t="str">
        <f>IF($A$15=$C$61,Toggle!A6,Toggle!Q6)</f>
        <v>The data is presented using the metric system and Kazakhstani tenge, unless otherwise indicated. Some figures and percentages may be rounded and may not sum to the total figure or 100%.</v>
      </c>
    </row>
    <row r="46" spans="1:14" s="173" customFormat="1" ht="15.65" customHeight="1" x14ac:dyDescent="0.3">
      <c r="A46" s="177" t="str">
        <f>IF($A$15=$C$61,Toggle!A7,Toggle!Q7)</f>
        <v>ESG Databook is published on an annual basis.</v>
      </c>
    </row>
    <row r="47" spans="1:14" s="173" customFormat="1" ht="15.65" customHeight="1" x14ac:dyDescent="0.3">
      <c r="A47" s="177" t="str">
        <f>IF($A$15=$C$61,Toggle!A8,Toggle!Q8)</f>
        <v>Changes in data and restatements may occur throughout the year due to improvements in reporting or collection methods and will be noted with an explanation of the recalculation.</v>
      </c>
    </row>
    <row r="48" spans="1:14" s="173" customFormat="1" ht="15.65" customHeight="1" x14ac:dyDescent="0.3">
      <c r="A48" s="177"/>
    </row>
    <row r="49" spans="1:14" s="173" customFormat="1" ht="15.65" customHeight="1" x14ac:dyDescent="0.3">
      <c r="A49" s="177" t="str">
        <f>IF($A$15=$C$61,Toggle!A10,Toggle!Q10)</f>
        <v>In preparing this ESG Databook, we adhered to internationally recognized principles and reporting standards, ensuring the high quality, transparency, and comparability of the information presented.</v>
      </c>
    </row>
    <row r="50" spans="1:14" s="173" customFormat="1" ht="15.65" customHeight="1" x14ac:dyDescent="0.3">
      <c r="A50" s="177" t="str">
        <f>IF($A$15=$C$61,Toggle!A11,Toggle!Q11)</f>
        <v>The non-financial data in the ESG Databook has been prepared with reference to the Global Reporting Initiative (GRI, 2021 edition), as well as the recommendations of the Metals &amp; Mining Sustainability Accounting Standard published by the Sustainability Accounting Standards Board (SASB) .</v>
      </c>
    </row>
    <row r="51" spans="1:14" s="173" customFormat="1" ht="15.65" customHeight="1" x14ac:dyDescent="0.3">
      <c r="A51" s="177" t="str">
        <f>IF($A$15=$C$61,Toggle!A12,Toggle!Q12)</f>
        <v>To confirm the accuracy and reliability of the sustainability-related information, we engaged Ernst &amp; Young Advisory LLP to provide external assurance of the non-financial data disclosed in Databook.</v>
      </c>
    </row>
    <row r="52" spans="1:14" s="173" customFormat="1" ht="15.65" customHeight="1" x14ac:dyDescent="0.3">
      <c r="A52" s="177"/>
    </row>
    <row r="53" spans="1:14" s="173" customFormat="1" ht="15.65" customHeight="1" x14ac:dyDescent="0.3">
      <c r="A53" s="177" t="str">
        <f>IF($A$15=$C$61,Toggle!A14,Toggle!Q14)</f>
        <v>For more information on our reporting methodology, see our 2024 Sustainability Report.</v>
      </c>
    </row>
    <row r="54" spans="1:14" s="173" customFormat="1" ht="15.65" customHeight="1" x14ac:dyDescent="0.3">
      <c r="A54" s="177" t="str">
        <f>IF($A$15=$C$61,Toggle!A15,Toggle!Q15)</f>
        <v>For a full set of financial and production data, see our 2024 Annual Report and Audited Consolidated Financial Statements for 2024.</v>
      </c>
    </row>
    <row r="55" spans="1:14" s="173" customFormat="1" ht="15.65" customHeight="1" x14ac:dyDescent="0.3">
      <c r="A55" s="177" t="str">
        <f>IF($A$15=$C$61,Toggle!A16,Toggle!Q16)</f>
        <v>https://kase.kz/en/issuers/ALMS/#g3y0</v>
      </c>
      <c r="B55" s="234"/>
      <c r="C55" s="234"/>
      <c r="D55" s="234"/>
      <c r="E55" s="234"/>
      <c r="F55" s="234"/>
      <c r="G55" s="234"/>
      <c r="H55" s="234"/>
      <c r="I55" s="234"/>
      <c r="J55" s="234"/>
      <c r="K55" s="234"/>
      <c r="L55" s="234"/>
      <c r="M55" s="234"/>
      <c r="N55" s="234"/>
    </row>
    <row r="56" spans="1:14" ht="15.75" customHeight="1" x14ac:dyDescent="0.3">
      <c r="A56" s="177"/>
    </row>
    <row r="57" spans="1:14" ht="15.75" customHeight="1" x14ac:dyDescent="0.3">
      <c r="A57" s="177" t="str">
        <f>IF($A$15=$C$61,Toggle!A18,Toggle!Q18)</f>
        <v>If you have any questions or feedback about our sustainability data, our sustainability report, or any other related disclosures, please write to us at timur.mursalimov@altynalmas.kz</v>
      </c>
    </row>
    <row r="58" spans="1:14" ht="15.75" customHeight="1" x14ac:dyDescent="0.3">
      <c r="A58" s="177"/>
    </row>
    <row r="59" spans="1:14" ht="15.75" customHeight="1" x14ac:dyDescent="0.3">
      <c r="A59" s="388" t="str">
        <f>IF($A$15=$C$61,Toggle!A20,Toggle!Q20)</f>
        <v>Publication date: May, 2025</v>
      </c>
      <c r="B59" s="389"/>
      <c r="C59" s="389"/>
    </row>
    <row r="60" spans="1:14" ht="15.75" customHeight="1" x14ac:dyDescent="0.3">
      <c r="A60" s="177"/>
    </row>
    <row r="61" spans="1:14" ht="15.75" customHeight="1" x14ac:dyDescent="0.3">
      <c r="C61" s="174" t="s">
        <v>520</v>
      </c>
      <c r="D61" s="175"/>
    </row>
    <row r="62" spans="1:14" ht="15.75" customHeight="1" x14ac:dyDescent="0.3">
      <c r="C62" s="174" t="s">
        <v>519</v>
      </c>
      <c r="D62" s="175"/>
    </row>
    <row r="63" spans="1:14" ht="15.75" customHeight="1" x14ac:dyDescent="0.3"/>
    <row r="64" spans="1:1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sheetData>
  <mergeCells count="6">
    <mergeCell ref="A33:A34"/>
    <mergeCell ref="A25:A32"/>
    <mergeCell ref="A21:A24"/>
    <mergeCell ref="A11:E11"/>
    <mergeCell ref="A12:E12"/>
    <mergeCell ref="A15:E15"/>
  </mergeCells>
  <dataValidations count="1">
    <dataValidation type="list" allowBlank="1" showInputMessage="1" showErrorMessage="1" sqref="A15" xr:uid="{4EB2D2CE-1032-4B26-B30B-3036D1BF9949}">
      <formula1>$C$61:$C$62</formula1>
    </dataValidation>
  </dataValidations>
  <hyperlinks>
    <hyperlink ref="B21:N22" location="Environment!A1" display="Environment!A1" xr:uid="{F7A80C2D-CAB0-4625-BB17-37CA30B7BEBA}"/>
    <hyperlink ref="B26" location="Environment!A1" display="Environment!A1" xr:uid="{E3CB1057-0347-40EB-842D-5C89F888EA71}"/>
    <hyperlink ref="B28" location="Environment!A1" display="Environment!A1" xr:uid="{D1A267DC-6425-4394-B36C-D923E2BDBC05}"/>
    <hyperlink ref="B30" location="Environment!A1" display="Environment!A1" xr:uid="{024A36BE-E33D-4AAD-9D1C-EA4F315F35B0}"/>
    <hyperlink ref="B32" location="Environment!A1" display="Environment!A1" xr:uid="{6F59EF70-0902-429A-A708-47D519FF13A0}"/>
    <hyperlink ref="B34" location="Environment!A1" display="Environment!A1" xr:uid="{7EE56F96-B203-42B3-BFFB-E7A655631611}"/>
    <hyperlink ref="B23:N24" location="'Climate change and energy'!A1" display="'Climate change and energy'!A1" xr:uid="{85979D23-F3EA-4C4F-9B4B-A671A23B3A48}"/>
    <hyperlink ref="B25:N26" location="Safety!A1" display="Safety!A1" xr:uid="{FA5DC378-A149-4523-BB94-F3B141D2A302}"/>
    <hyperlink ref="B27:N28" location="'Our people'!A1" display="'Our people'!A1" xr:uid="{32A16C1B-F404-4AB7-9743-A98AEC1F4F4F}"/>
    <hyperlink ref="B29:N30" location="'Socioeconomic development'!A1" display="'Socioeconomic development'!A1" xr:uid="{0A3BA02A-0D0E-442D-B292-4EEFF3C0C38A}"/>
    <hyperlink ref="B31:N32" location="Communities!A1" display="Communities!A1" xr:uid="{A771D7F8-9E5D-4AFC-BE82-6D28D22C3853}"/>
    <hyperlink ref="B33:N34" location="'Corporate governance and ethics'!A1" display="'Corporate governance and ethics'!A1" xr:uid="{B8B17FDC-8D97-4AC2-9327-9907BA3D7CE6}"/>
    <hyperlink ref="B35:N35" location="'Data across projects'!A1" display="'Data across projects'!A1" xr:uid="{F819235A-A4DC-4D3E-9E47-F498E5303FF0}"/>
    <hyperlink ref="B36:N36" location="GRI!A1" display="GRI!A1" xr:uid="{3CA9CBD5-AB8F-4ABA-84D2-D45EADF310A0}"/>
    <hyperlink ref="B38:N38" location="'Reporting perimeter'!A1" display="'Reporting perimeter'!A1" xr:uid="{75A02E2B-C41B-4656-8C42-72E46CB6129D}"/>
    <hyperlink ref="C37" location="SASB!A1" display="SASB!A1" xr:uid="{F8587D04-6A2E-473C-86B1-F92922C0446B}"/>
    <hyperlink ref="B39:C39" location="'Reporting perimeter'!A1" display="'Reporting perimeter'!A1" xr:uid="{A4B47B83-15BA-40A8-A32F-769227E8E8A3}"/>
  </hyperlink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C636A-59B4-4C00-BE06-94D64BCA7659}">
  <sheetPr>
    <tabColor theme="8" tint="0.59999389629810485"/>
  </sheetPr>
  <dimension ref="B2:I76"/>
  <sheetViews>
    <sheetView showGridLines="0" zoomScaleNormal="100" workbookViewId="0">
      <pane xSplit="2" ySplit="4" topLeftCell="C53" activePane="bottomRight" state="frozen"/>
      <selection activeCell="O72" sqref="O72"/>
      <selection pane="topRight" activeCell="O72" sqref="O72"/>
      <selection pane="bottomLeft" activeCell="O72" sqref="O72"/>
      <selection pane="bottomRight" activeCell="C1" sqref="C1"/>
    </sheetView>
  </sheetViews>
  <sheetFormatPr defaultRowHeight="14.5" x14ac:dyDescent="0.35"/>
  <cols>
    <col min="1" max="1" width="2.54296875" customWidth="1"/>
    <col min="2" max="2" width="63.1796875" customWidth="1"/>
    <col min="4" max="4" width="10.1796875" customWidth="1"/>
    <col min="5" max="7" width="13.1796875" customWidth="1"/>
    <col min="8" max="8" width="14.26953125" customWidth="1"/>
    <col min="9" max="9" width="14.26953125" style="211" customWidth="1"/>
    <col min="10" max="10" width="2.453125" customWidth="1"/>
  </cols>
  <sheetData>
    <row r="2" spans="2:9" s="2" customFormat="1" ht="15.5" x14ac:dyDescent="0.3">
      <c r="B2" s="24" t="str">
        <f>IF('About Databook'!$A$15='About Databook'!$C$61,Toggle!A473,Toggle!Q473)</f>
        <v>Corporate governance and ethics</v>
      </c>
      <c r="C2" s="21"/>
      <c r="D2" s="22"/>
      <c r="E2" s="22"/>
      <c r="F2" s="22"/>
      <c r="G2" s="22"/>
      <c r="H2" s="22"/>
      <c r="I2" s="22"/>
    </row>
    <row r="3" spans="2:9" ht="15" thickBot="1" x14ac:dyDescent="0.4"/>
    <row r="4" spans="2:9" s="4" customFormat="1" thickBot="1" x14ac:dyDescent="0.4">
      <c r="B4" s="29"/>
      <c r="C4" s="30" t="str">
        <f>IF('About Databook'!$A$15='About Databook'!$C$61,Toggle!B475,Toggle!R475)</f>
        <v>Unit</v>
      </c>
      <c r="D4" s="30">
        <v>2019</v>
      </c>
      <c r="E4" s="30">
        <v>2020</v>
      </c>
      <c r="F4" s="30">
        <v>2021</v>
      </c>
      <c r="G4" s="30">
        <v>2022</v>
      </c>
      <c r="H4" s="30">
        <v>2023</v>
      </c>
      <c r="I4" s="30">
        <v>2024</v>
      </c>
    </row>
    <row r="6" spans="2:9" s="5" customFormat="1" ht="14" x14ac:dyDescent="0.35">
      <c r="B6" s="31" t="str">
        <f>IF('About Databook'!$A$15='About Databook'!$C$61,Toggle!A477,Toggle!Q477)</f>
        <v>Composition and independence of the Board of Directors</v>
      </c>
      <c r="C6" s="32"/>
      <c r="D6" s="32"/>
      <c r="E6" s="32"/>
      <c r="F6" s="32"/>
      <c r="G6" s="34"/>
      <c r="H6" s="34"/>
      <c r="I6" s="34" t="s">
        <v>146</v>
      </c>
    </row>
    <row r="7" spans="2:9" s="8" customFormat="1" x14ac:dyDescent="0.35">
      <c r="B7" s="42" t="str">
        <f>IF('About Databook'!$A$15='About Databook'!$C$61,Toggle!A478,Toggle!Q478)</f>
        <v>Chairman of the Council</v>
      </c>
      <c r="C7" s="38" t="str">
        <f>IF('About Databook'!$A$15='About Databook'!$C$61,Toggle!B478,Toggle!R478)</f>
        <v>person</v>
      </c>
      <c r="D7" s="189">
        <v>1</v>
      </c>
      <c r="E7" s="189">
        <v>1</v>
      </c>
      <c r="F7" s="189">
        <v>1</v>
      </c>
      <c r="G7" s="189">
        <v>1</v>
      </c>
      <c r="H7" s="189">
        <v>1</v>
      </c>
      <c r="I7" s="189">
        <v>1</v>
      </c>
    </row>
    <row r="8" spans="2:9" s="8" customFormat="1" x14ac:dyDescent="0.35">
      <c r="B8" s="42" t="str">
        <f>IF('About Databook'!$A$15='About Databook'!$C$61,Toggle!A479,Toggle!Q479)</f>
        <v>Independence of the Chairman of the Council at the time of appointment</v>
      </c>
      <c r="C8" s="38" t="str">
        <f>IF('About Databook'!$A$15='About Databook'!$C$61,Toggle!B479,Toggle!R479)</f>
        <v>yes/no</v>
      </c>
      <c r="D8" s="79" t="str">
        <f>IF('About Databook'!$A$15='About Databook'!$C$61,Toggle!C479,Toggle!S479)</f>
        <v>no</v>
      </c>
      <c r="E8" s="79" t="str">
        <f>IF('About Databook'!$A$15='About Databook'!$C$61,Toggle!D479,Toggle!T479)</f>
        <v>no</v>
      </c>
      <c r="F8" s="79" t="str">
        <f>IF('About Databook'!$A$15='About Databook'!$C$61,Toggle!E479,Toggle!U479)</f>
        <v>no</v>
      </c>
      <c r="G8" s="79" t="str">
        <f>IF('About Databook'!$A$15='About Databook'!$C$61,Toggle!F479,Toggle!V479)</f>
        <v>no</v>
      </c>
      <c r="H8" s="79" t="str">
        <f>IF('About Databook'!$A$15='About Databook'!$C$61,Toggle!G479,Toggle!W479)</f>
        <v>no</v>
      </c>
      <c r="I8" s="79" t="s">
        <v>4</v>
      </c>
    </row>
    <row r="9" spans="2:9" s="8" customFormat="1" x14ac:dyDescent="0.35">
      <c r="B9" s="42" t="str">
        <f>IF('About Databook'!$A$15='About Databook'!$C$61,Toggle!A480,Toggle!Q480)</f>
        <v>Independent Directors who are not executives of the Company</v>
      </c>
      <c r="C9" s="38" t="str">
        <f>IF('About Databook'!$A$15='About Databook'!$C$61,Toggle!B480,Toggle!R480)</f>
        <v>person</v>
      </c>
      <c r="D9" s="70">
        <v>2</v>
      </c>
      <c r="E9" s="70">
        <v>2</v>
      </c>
      <c r="F9" s="70">
        <v>2</v>
      </c>
      <c r="G9" s="70">
        <v>2</v>
      </c>
      <c r="H9" s="70">
        <v>2</v>
      </c>
      <c r="I9" s="70">
        <v>2</v>
      </c>
    </row>
    <row r="10" spans="2:9" s="8" customFormat="1" x14ac:dyDescent="0.35">
      <c r="B10" s="42" t="str">
        <f>IF('About Databook'!$A$15='About Databook'!$C$61,Toggle!A481,Toggle!Q481)</f>
        <v>Non-executive Directors of the Company</v>
      </c>
      <c r="C10" s="38" t="str">
        <f>IF('About Databook'!$A$15='About Databook'!$C$61,Toggle!B481,Toggle!R481)</f>
        <v>person</v>
      </c>
      <c r="D10" s="70">
        <v>1</v>
      </c>
      <c r="E10" s="70">
        <v>1</v>
      </c>
      <c r="F10" s="70">
        <v>1</v>
      </c>
      <c r="G10" s="70">
        <v>1</v>
      </c>
      <c r="H10" s="70">
        <v>1</v>
      </c>
      <c r="I10" s="70">
        <v>1</v>
      </c>
    </row>
    <row r="11" spans="2:9" s="8" customFormat="1" x14ac:dyDescent="0.35">
      <c r="B11" s="42" t="str">
        <f>IF('About Databook'!$A$15='About Databook'!$C$61,Toggle!A482,Toggle!Q482)</f>
        <v>Directors with executive powers</v>
      </c>
      <c r="C11" s="38" t="str">
        <f>IF('About Databook'!$A$15='About Databook'!$C$61,Toggle!B482,Toggle!R482)</f>
        <v>person</v>
      </c>
      <c r="D11" s="70">
        <v>1</v>
      </c>
      <c r="E11" s="70">
        <v>1</v>
      </c>
      <c r="F11" s="70">
        <v>1</v>
      </c>
      <c r="G11" s="70">
        <v>1</v>
      </c>
      <c r="H11" s="70">
        <v>1</v>
      </c>
      <c r="I11" s="70">
        <v>1</v>
      </c>
    </row>
    <row r="12" spans="2:9" s="8" customFormat="1" x14ac:dyDescent="0.35">
      <c r="B12" s="42" t="str">
        <f>IF('About Databook'!$A$15='About Databook'!$C$61,Toggle!A483,Toggle!Q483)</f>
        <v>Total</v>
      </c>
      <c r="C12" s="38" t="str">
        <f>IF('About Databook'!$A$15='About Databook'!$C$61,Toggle!B483,Toggle!R483)</f>
        <v>person</v>
      </c>
      <c r="D12" s="70">
        <v>4</v>
      </c>
      <c r="E12" s="70">
        <v>4</v>
      </c>
      <c r="F12" s="70">
        <v>4</v>
      </c>
      <c r="G12" s="70">
        <v>4</v>
      </c>
      <c r="H12" s="70">
        <v>4</v>
      </c>
      <c r="I12" s="70">
        <v>4</v>
      </c>
    </row>
    <row r="13" spans="2:9" s="8" customFormat="1" x14ac:dyDescent="0.35">
      <c r="B13" s="42" t="str">
        <f>IF('About Databook'!$A$15='About Databook'!$C$61,Toggle!A484,Toggle!Q484)</f>
        <v>Percentage of independent directors who are not executives of the Company</v>
      </c>
      <c r="C13" s="38" t="str">
        <f>IF('About Databook'!$A$15='About Databook'!$C$61,Toggle!B484,Toggle!R484)</f>
        <v>%</v>
      </c>
      <c r="D13" s="78">
        <v>0.5</v>
      </c>
      <c r="E13" s="78">
        <v>0.5</v>
      </c>
      <c r="F13" s="78">
        <v>0.5</v>
      </c>
      <c r="G13" s="78">
        <v>0.5</v>
      </c>
      <c r="H13" s="78">
        <v>0.5</v>
      </c>
      <c r="I13" s="78">
        <v>0.5</v>
      </c>
    </row>
    <row r="14" spans="2:9" x14ac:dyDescent="0.35">
      <c r="B14" s="42" t="str">
        <f>IF('About Databook'!$A$15='About Databook'!$C$61,Toggle!A485,Toggle!Q485)</f>
        <v>Number of meetings</v>
      </c>
      <c r="C14" s="55" t="str">
        <f>IF('About Databook'!$A$15='About Databook'!$C$61,Toggle!B485,Toggle!R485)</f>
        <v>quantity</v>
      </c>
      <c r="D14" s="70">
        <v>31</v>
      </c>
      <c r="E14" s="70">
        <v>28</v>
      </c>
      <c r="F14" s="70">
        <v>24</v>
      </c>
      <c r="G14" s="70">
        <v>19</v>
      </c>
      <c r="H14" s="70">
        <v>20</v>
      </c>
      <c r="I14" s="70">
        <v>32</v>
      </c>
    </row>
    <row r="15" spans="2:9" x14ac:dyDescent="0.35">
      <c r="B15" s="44" t="str">
        <f>IF('About Databook'!$A$15='About Databook'!$C$61,Toggle!A486,Toggle!Q486)</f>
        <v>Average attendance at board meetings</v>
      </c>
      <c r="C15" s="38" t="str">
        <f>IF('About Databook'!$A$15='About Databook'!$C$61,Toggle!B486,Toggle!R486)</f>
        <v>%</v>
      </c>
      <c r="D15" s="78">
        <v>1</v>
      </c>
      <c r="E15" s="78">
        <v>1</v>
      </c>
      <c r="F15" s="78">
        <v>1</v>
      </c>
      <c r="G15" s="78">
        <v>1</v>
      </c>
      <c r="H15" s="78">
        <v>1</v>
      </c>
      <c r="I15" s="78">
        <v>1</v>
      </c>
    </row>
    <row r="16" spans="2:9" x14ac:dyDescent="0.35">
      <c r="B16" s="42" t="str">
        <f>IF('About Databook'!$A$15='About Databook'!$C$61,Toggle!A487,Toggle!Q487)</f>
        <v>Number of non-executive/independent directors with four or fewer other mandates</v>
      </c>
      <c r="C16" s="55" t="str">
        <f>IF('About Databook'!$A$15='About Databook'!$C$61,Toggle!B487,Toggle!R487)</f>
        <v>quantity</v>
      </c>
      <c r="D16" s="70">
        <v>2</v>
      </c>
      <c r="E16" s="70">
        <v>2</v>
      </c>
      <c r="F16" s="70">
        <v>2</v>
      </c>
      <c r="G16" s="70">
        <v>2</v>
      </c>
      <c r="H16" s="70">
        <v>2</v>
      </c>
      <c r="I16" s="70">
        <v>2</v>
      </c>
    </row>
    <row r="17" spans="2:9" x14ac:dyDescent="0.35">
      <c r="B17" s="42" t="str">
        <f>IF('About Databook'!$A$15='About Databook'!$C$61,Toggle!A488,Toggle!Q488)</f>
        <v>Share of Board of Directors from the local community</v>
      </c>
      <c r="C17" s="38" t="str">
        <f>IF('About Databook'!$A$15='About Databook'!$C$61,Toggle!B488,Toggle!R488)</f>
        <v>%</v>
      </c>
      <c r="D17" s="78">
        <v>0.5</v>
      </c>
      <c r="E17" s="78">
        <v>0.5</v>
      </c>
      <c r="F17" s="78">
        <v>0.5</v>
      </c>
      <c r="G17" s="78">
        <v>0.5</v>
      </c>
      <c r="H17" s="78">
        <v>0.5</v>
      </c>
      <c r="I17" s="78">
        <v>0.5</v>
      </c>
    </row>
    <row r="18" spans="2:9" x14ac:dyDescent="0.35">
      <c r="B18" s="44" t="str">
        <f>IF('About Databook'!$A$15='About Databook'!$C$61,Toggle!A489,Toggle!Q489)</f>
        <v>Women</v>
      </c>
      <c r="C18" s="38" t="str">
        <f>IF('About Databook'!$A$15='About Databook'!$C$61,Toggle!B489,Toggle!R489)</f>
        <v>%</v>
      </c>
      <c r="D18" s="78">
        <v>0</v>
      </c>
      <c r="E18" s="78">
        <v>0</v>
      </c>
      <c r="F18" s="78">
        <v>0</v>
      </c>
      <c r="G18" s="78">
        <v>0</v>
      </c>
      <c r="H18" s="78">
        <v>0</v>
      </c>
      <c r="I18" s="78">
        <v>0</v>
      </c>
    </row>
    <row r="19" spans="2:9" x14ac:dyDescent="0.35">
      <c r="B19" s="44" t="str">
        <f>IF('About Databook'!$A$15='About Databook'!$C$61,Toggle!A490,Toggle!Q490)</f>
        <v>Men</v>
      </c>
      <c r="C19" s="38" t="str">
        <f>IF('About Databook'!$A$15='About Databook'!$C$61,Toggle!B490,Toggle!R490)</f>
        <v>%</v>
      </c>
      <c r="D19" s="78">
        <v>0.5</v>
      </c>
      <c r="E19" s="78">
        <v>0.5</v>
      </c>
      <c r="F19" s="78">
        <v>0.5</v>
      </c>
      <c r="G19" s="78">
        <v>0.5</v>
      </c>
      <c r="H19" s="78">
        <v>0.5</v>
      </c>
      <c r="I19" s="78">
        <v>0.5</v>
      </c>
    </row>
    <row r="20" spans="2:9" x14ac:dyDescent="0.35">
      <c r="D20" s="70"/>
      <c r="E20" s="70"/>
      <c r="F20" s="70"/>
      <c r="G20" s="70"/>
      <c r="H20" s="70"/>
      <c r="I20" s="70"/>
    </row>
    <row r="21" spans="2:9" s="5" customFormat="1" ht="14" x14ac:dyDescent="0.35">
      <c r="B21" s="31" t="str">
        <f>IF('About Databook'!$A$15='About Databook'!$C$61,Toggle!A492,Toggle!Q492)</f>
        <v>Independence of the Board of Directors Committees</v>
      </c>
      <c r="C21" s="32"/>
      <c r="D21" s="182"/>
      <c r="E21" s="182"/>
      <c r="F21" s="182"/>
      <c r="G21" s="183"/>
      <c r="H21" s="183"/>
      <c r="I21" s="183" t="s">
        <v>134</v>
      </c>
    </row>
    <row r="22" spans="2:9" s="8" customFormat="1" x14ac:dyDescent="0.35">
      <c r="B22" s="42" t="str">
        <f>IF('About Databook'!$A$15='About Databook'!$C$61,Toggle!A493,Toggle!Q493)</f>
        <v>Audit Committee</v>
      </c>
      <c r="C22" s="54" t="str">
        <f>IF('About Databook'!$A$15='About Databook'!$C$61,Toggle!B493,Toggle!R493)</f>
        <v>%</v>
      </c>
      <c r="D22" s="161">
        <v>0.67</v>
      </c>
      <c r="E22" s="161">
        <v>0.67</v>
      </c>
      <c r="F22" s="161">
        <v>0.67</v>
      </c>
      <c r="G22" s="161">
        <v>0.67</v>
      </c>
      <c r="H22" s="161">
        <v>0.67</v>
      </c>
      <c r="I22" s="161">
        <v>0.67</v>
      </c>
    </row>
    <row r="23" spans="2:9" s="8" customFormat="1" x14ac:dyDescent="0.35">
      <c r="B23" s="42" t="str">
        <f>IF('About Databook'!$A$15='About Databook'!$C$61,Toggle!A494,Toggle!Q494)</f>
        <v>Nomination and Remuneration Committee</v>
      </c>
      <c r="C23" s="54" t="str">
        <f>IF('About Databook'!$A$15='About Databook'!$C$61,Toggle!B494,Toggle!R494)</f>
        <v>%</v>
      </c>
      <c r="D23" s="161">
        <v>0.4</v>
      </c>
      <c r="E23" s="161">
        <v>0.4</v>
      </c>
      <c r="F23" s="161">
        <v>0.4</v>
      </c>
      <c r="G23" s="161">
        <v>0.4</v>
      </c>
      <c r="H23" s="161">
        <v>0.4</v>
      </c>
      <c r="I23" s="161">
        <v>0.67</v>
      </c>
    </row>
    <row r="24" spans="2:9" s="8" customFormat="1" x14ac:dyDescent="0.35">
      <c r="B24" s="42" t="str">
        <f>IF('About Databook'!$A$15='About Databook'!$C$61,Toggle!A495,Toggle!Q495)</f>
        <v>HSE Committee</v>
      </c>
      <c r="C24" s="54" t="str">
        <f>IF('About Databook'!$A$15='About Databook'!$C$61,Toggle!B495,Toggle!R495)</f>
        <v>%</v>
      </c>
      <c r="D24" s="161">
        <v>0.67</v>
      </c>
      <c r="E24" s="161">
        <v>0.67</v>
      </c>
      <c r="F24" s="161">
        <v>0.67</v>
      </c>
      <c r="G24" s="161">
        <v>0.67</v>
      </c>
      <c r="H24" s="161">
        <v>0.67</v>
      </c>
      <c r="I24" s="161">
        <v>0.67</v>
      </c>
    </row>
    <row r="25" spans="2:9" s="8" customFormat="1" x14ac:dyDescent="0.35">
      <c r="B25" s="42" t="str">
        <f>IF('About Databook'!$A$15='About Databook'!$C$61,Toggle!A496,Toggle!Q496)</f>
        <v>Strategy Committee</v>
      </c>
      <c r="C25" s="54" t="str">
        <f>IF('About Databook'!$A$15='About Databook'!$C$61,Toggle!B496,Toggle!R496)</f>
        <v>%</v>
      </c>
      <c r="D25" s="162" t="s">
        <v>3</v>
      </c>
      <c r="E25" s="162" t="s">
        <v>3</v>
      </c>
      <c r="F25" s="162" t="s">
        <v>3</v>
      </c>
      <c r="G25" s="162" t="s">
        <v>3</v>
      </c>
      <c r="H25" s="162" t="s">
        <v>3</v>
      </c>
      <c r="I25" s="161">
        <v>0.5</v>
      </c>
    </row>
    <row r="26" spans="2:9" x14ac:dyDescent="0.35">
      <c r="D26" s="70"/>
      <c r="E26" s="70"/>
      <c r="F26" s="70"/>
      <c r="G26" s="70"/>
      <c r="H26" s="70"/>
      <c r="I26" s="70"/>
    </row>
    <row r="27" spans="2:9" s="5" customFormat="1" ht="14" x14ac:dyDescent="0.35">
      <c r="B27" s="31" t="str">
        <f>IF('About Databook'!$A$15='About Databook'!$C$61,Toggle!A498,Toggle!Q498)</f>
        <v>Gender composition of the Board of Directors</v>
      </c>
      <c r="C27" s="32"/>
      <c r="D27" s="182"/>
      <c r="E27" s="182"/>
      <c r="F27" s="182"/>
      <c r="G27" s="183"/>
      <c r="H27" s="183"/>
      <c r="I27" s="183" t="s">
        <v>147</v>
      </c>
    </row>
    <row r="28" spans="2:9" s="8" customFormat="1" x14ac:dyDescent="0.35">
      <c r="B28" s="42" t="str">
        <f>IF('About Databook'!$A$15='About Databook'!$C$61,Toggle!A499,Toggle!Q499)</f>
        <v>Women</v>
      </c>
      <c r="C28" s="54" t="str">
        <f>IF('About Databook'!$A$15='About Databook'!$C$61,Toggle!B499,Toggle!R499)</f>
        <v>person</v>
      </c>
      <c r="D28" s="70"/>
      <c r="E28" s="70">
        <v>0</v>
      </c>
      <c r="F28" s="70">
        <v>0</v>
      </c>
      <c r="G28" s="70">
        <v>0</v>
      </c>
      <c r="H28" s="70">
        <v>0</v>
      </c>
      <c r="I28" s="70">
        <v>0</v>
      </c>
    </row>
    <row r="29" spans="2:9" s="8" customFormat="1" x14ac:dyDescent="0.35">
      <c r="B29" s="42" t="str">
        <f>IF('About Databook'!$A$15='About Databook'!$C$61,Toggle!A500,Toggle!Q500)</f>
        <v>Men</v>
      </c>
      <c r="C29" s="54" t="str">
        <f>IF('About Databook'!$A$15='About Databook'!$C$61,Toggle!B500,Toggle!R500)</f>
        <v>person</v>
      </c>
      <c r="D29" s="70">
        <v>4</v>
      </c>
      <c r="E29" s="70">
        <v>4</v>
      </c>
      <c r="F29" s="70">
        <v>4</v>
      </c>
      <c r="G29" s="70">
        <v>4</v>
      </c>
      <c r="H29" s="70">
        <v>4</v>
      </c>
      <c r="I29" s="70">
        <v>4</v>
      </c>
    </row>
    <row r="30" spans="2:9" s="8" customFormat="1" x14ac:dyDescent="0.35">
      <c r="B30" s="42" t="str">
        <f>IF('About Databook'!$A$15='About Databook'!$C$61,Toggle!A501,Toggle!Q501)</f>
        <v>Share of women</v>
      </c>
      <c r="C30" s="54" t="str">
        <f>IF('About Databook'!$A$15='About Databook'!$C$61,Toggle!B501,Toggle!R501)</f>
        <v>%</v>
      </c>
      <c r="D30" s="161">
        <v>0</v>
      </c>
      <c r="E30" s="161">
        <v>0</v>
      </c>
      <c r="F30" s="78">
        <v>0</v>
      </c>
      <c r="G30" s="161">
        <v>0</v>
      </c>
      <c r="H30" s="161">
        <v>0</v>
      </c>
      <c r="I30" s="161">
        <v>0</v>
      </c>
    </row>
    <row r="31" spans="2:9" x14ac:dyDescent="0.35">
      <c r="D31" s="132"/>
      <c r="E31" s="132"/>
      <c r="F31" s="132"/>
      <c r="G31" s="132"/>
      <c r="H31" s="132"/>
      <c r="I31" s="132"/>
    </row>
    <row r="32" spans="2:9" s="5" customFormat="1" ht="14" x14ac:dyDescent="0.35">
      <c r="B32" s="31" t="str">
        <f>IF('About Databook'!$A$15='About Databook'!$C$61,Toggle!A503,Toggle!Q503)</f>
        <v>Age of members of the Board of Directors</v>
      </c>
      <c r="C32" s="32"/>
      <c r="D32" s="182"/>
      <c r="E32" s="182"/>
      <c r="F32" s="182"/>
      <c r="G32" s="183"/>
      <c r="H32" s="183"/>
      <c r="I32" s="183" t="s">
        <v>434</v>
      </c>
    </row>
    <row r="33" spans="2:9" s="8" customFormat="1" x14ac:dyDescent="0.35">
      <c r="B33" s="42" t="str">
        <f>IF('About Databook'!$A$15='About Databook'!$C$61,Toggle!A504,Toggle!Q504)</f>
        <v>Under 30 years old:</v>
      </c>
      <c r="C33" s="54" t="str">
        <f>IF('About Databook'!$A$15='About Databook'!$C$61,Toggle!B504,Toggle!R504)</f>
        <v>person</v>
      </c>
      <c r="D33" s="70">
        <v>0</v>
      </c>
      <c r="E33" s="70">
        <v>0</v>
      </c>
      <c r="F33" s="70">
        <v>0</v>
      </c>
      <c r="G33" s="70">
        <v>0</v>
      </c>
      <c r="H33" s="70">
        <v>0</v>
      </c>
      <c r="I33" s="70">
        <v>0</v>
      </c>
    </row>
    <row r="34" spans="2:9" s="8" customFormat="1" x14ac:dyDescent="0.35">
      <c r="B34" s="42" t="str">
        <f>IF('About Databook'!$A$15='About Databook'!$C$61,Toggle!A505,Toggle!Q505)</f>
        <v>From 30 to 50 years old</v>
      </c>
      <c r="C34" s="54" t="str">
        <f>IF('About Databook'!$A$15='About Databook'!$C$61,Toggle!B505,Toggle!R505)</f>
        <v>person</v>
      </c>
      <c r="D34" s="70">
        <v>2</v>
      </c>
      <c r="E34" s="70">
        <v>2</v>
      </c>
      <c r="F34" s="70">
        <v>2</v>
      </c>
      <c r="G34" s="70">
        <v>2</v>
      </c>
      <c r="H34" s="70">
        <v>2</v>
      </c>
      <c r="I34" s="70">
        <v>1</v>
      </c>
    </row>
    <row r="35" spans="2:9" s="8" customFormat="1" x14ac:dyDescent="0.35">
      <c r="B35" s="42" t="str">
        <f>IF('About Databook'!$A$15='About Databook'!$C$61,Toggle!A506,Toggle!Q506)</f>
        <v>Over 50 years old</v>
      </c>
      <c r="C35" s="54" t="str">
        <f>IF('About Databook'!$A$15='About Databook'!$C$61,Toggle!B506,Toggle!R506)</f>
        <v>person</v>
      </c>
      <c r="D35" s="70">
        <v>2</v>
      </c>
      <c r="E35" s="70">
        <v>2</v>
      </c>
      <c r="F35" s="70">
        <v>2</v>
      </c>
      <c r="G35" s="70">
        <v>2</v>
      </c>
      <c r="H35" s="70">
        <v>2</v>
      </c>
      <c r="I35" s="70">
        <v>3</v>
      </c>
    </row>
    <row r="36" spans="2:9" x14ac:dyDescent="0.35">
      <c r="D36" s="132"/>
      <c r="E36" s="132"/>
      <c r="F36" s="132"/>
      <c r="G36" s="132"/>
      <c r="H36" s="132"/>
      <c r="I36" s="132"/>
    </row>
    <row r="37" spans="2:9" s="5" customFormat="1" ht="14" x14ac:dyDescent="0.35">
      <c r="B37" s="31" t="str">
        <f>IF('About Databook'!$A$15='About Databook'!$C$61,Toggle!A508,Toggle!Q508)</f>
        <v>Average tenure</v>
      </c>
      <c r="C37" s="32"/>
      <c r="D37" s="182"/>
      <c r="E37" s="182"/>
      <c r="F37" s="182"/>
      <c r="G37" s="183"/>
      <c r="H37" s="183"/>
      <c r="I37" s="183" t="s">
        <v>134</v>
      </c>
    </row>
    <row r="38" spans="2:9" s="8" customFormat="1" x14ac:dyDescent="0.35">
      <c r="B38" s="42" t="str">
        <f>IF('About Databook'!$A$15='About Databook'!$C$61,Toggle!A509,Toggle!Q509)</f>
        <v>less than 3 years</v>
      </c>
      <c r="C38" s="54" t="str">
        <f>IF('About Databook'!$A$15='About Databook'!$C$61,Toggle!B509,Toggle!R509)</f>
        <v>person</v>
      </c>
      <c r="D38" s="70">
        <v>3</v>
      </c>
      <c r="E38" s="70">
        <v>2</v>
      </c>
      <c r="F38" s="70">
        <v>2</v>
      </c>
      <c r="G38" s="70">
        <v>1</v>
      </c>
      <c r="H38" s="70">
        <v>1</v>
      </c>
      <c r="I38" s="70">
        <v>1</v>
      </c>
    </row>
    <row r="39" spans="2:9" s="8" customFormat="1" x14ac:dyDescent="0.35">
      <c r="B39" s="42" t="str">
        <f>IF('About Databook'!$A$15='About Databook'!$C$61,Toggle!A510,Toggle!Q510)</f>
        <v>4-7 years</v>
      </c>
      <c r="C39" s="54" t="str">
        <f>IF('About Databook'!$A$15='About Databook'!$C$61,Toggle!B510,Toggle!R510)</f>
        <v>person</v>
      </c>
      <c r="D39" s="70">
        <v>1</v>
      </c>
      <c r="E39" s="70">
        <v>1</v>
      </c>
      <c r="F39" s="70">
        <v>1</v>
      </c>
      <c r="G39" s="70">
        <v>2</v>
      </c>
      <c r="H39" s="70">
        <v>3</v>
      </c>
      <c r="I39" s="70">
        <v>3</v>
      </c>
    </row>
    <row r="40" spans="2:9" s="8" customFormat="1" x14ac:dyDescent="0.35">
      <c r="B40" s="42" t="str">
        <f>IF('About Databook'!$A$15='About Databook'!$C$61,Toggle!A511,Toggle!Q511)</f>
        <v>8 - more</v>
      </c>
      <c r="C40" s="54" t="str">
        <f>IF('About Databook'!$A$15='About Databook'!$C$61,Toggle!B511,Toggle!R511)</f>
        <v>person</v>
      </c>
      <c r="D40" s="70">
        <v>1</v>
      </c>
      <c r="E40" s="70">
        <v>1</v>
      </c>
      <c r="F40" s="70">
        <v>1</v>
      </c>
      <c r="G40" s="70">
        <v>1</v>
      </c>
      <c r="H40" s="70">
        <v>0</v>
      </c>
      <c r="I40" s="70">
        <v>0</v>
      </c>
    </row>
    <row r="41" spans="2:9" x14ac:dyDescent="0.35">
      <c r="D41" s="132"/>
      <c r="E41" s="132"/>
      <c r="F41" s="132"/>
      <c r="G41" s="132"/>
      <c r="H41" s="132"/>
      <c r="I41" s="132"/>
    </row>
    <row r="42" spans="2:9" s="5" customFormat="1" ht="14" x14ac:dyDescent="0.35">
      <c r="B42" s="31" t="str">
        <f>IF('About Databook'!$A$15='About Databook'!$C$61,Toggle!A513,Toggle!Q513)</f>
        <v>Balance of qualifications on the Board of Directors</v>
      </c>
      <c r="C42" s="32"/>
      <c r="D42" s="182"/>
      <c r="E42" s="182"/>
      <c r="F42" s="182"/>
      <c r="G42" s="183"/>
      <c r="H42" s="183"/>
      <c r="I42" s="183" t="s">
        <v>134</v>
      </c>
    </row>
    <row r="43" spans="2:9" s="8" customFormat="1" x14ac:dyDescent="0.35">
      <c r="B43" s="42" t="str">
        <f>IF('About Databook'!$A$15='About Databook'!$C$61,Toggle!A514,Toggle!Q514)</f>
        <v>Mining</v>
      </c>
      <c r="C43" s="38" t="str">
        <f>IF('About Databook'!$A$15='About Databook'!$C$61,Toggle!B514,Toggle!R514)</f>
        <v>%</v>
      </c>
      <c r="D43" s="161">
        <v>0.75</v>
      </c>
      <c r="E43" s="161">
        <v>0.75</v>
      </c>
      <c r="F43" s="161">
        <v>0.75</v>
      </c>
      <c r="G43" s="161">
        <v>0.75</v>
      </c>
      <c r="H43" s="161">
        <v>0.75</v>
      </c>
      <c r="I43" s="161">
        <v>0.75</v>
      </c>
    </row>
    <row r="44" spans="2:9" s="8" customFormat="1" x14ac:dyDescent="0.35">
      <c r="B44" s="42" t="str">
        <f>IF('About Databook'!$A$15='About Databook'!$C$61,Toggle!A515,Toggle!Q515)</f>
        <v>Sustainable development</v>
      </c>
      <c r="C44" s="38" t="str">
        <f>IF('About Databook'!$A$15='About Databook'!$C$61,Toggle!B515,Toggle!R515)</f>
        <v>%</v>
      </c>
      <c r="D44" s="161">
        <v>0.75</v>
      </c>
      <c r="E44" s="161">
        <v>0.75</v>
      </c>
      <c r="F44" s="161">
        <v>0.75</v>
      </c>
      <c r="G44" s="161">
        <v>0.75</v>
      </c>
      <c r="H44" s="161">
        <v>0.75</v>
      </c>
      <c r="I44" s="161">
        <v>0.75</v>
      </c>
    </row>
    <row r="45" spans="2:9" s="8" customFormat="1" x14ac:dyDescent="0.35">
      <c r="B45" s="42" t="str">
        <f>IF('About Databook'!$A$15='About Databook'!$C$61,Toggle!A516,Toggle!Q516)</f>
        <v>Finance</v>
      </c>
      <c r="C45" s="38" t="str">
        <f>IF('About Databook'!$A$15='About Databook'!$C$61,Toggle!B516,Toggle!R516)</f>
        <v>%</v>
      </c>
      <c r="D45" s="161">
        <v>0.5</v>
      </c>
      <c r="E45" s="161">
        <v>0.5</v>
      </c>
      <c r="F45" s="161">
        <v>0.5</v>
      </c>
      <c r="G45" s="161">
        <v>0.5</v>
      </c>
      <c r="H45" s="161">
        <v>0.5</v>
      </c>
      <c r="I45" s="161">
        <v>0.5</v>
      </c>
    </row>
    <row r="46" spans="2:9" s="8" customFormat="1" x14ac:dyDescent="0.35">
      <c r="B46" s="42" t="str">
        <f>IF('About Databook'!$A$15='About Databook'!$C$61,Toggle!A517,Toggle!Q517)</f>
        <v>Corporate governance</v>
      </c>
      <c r="C46" s="38" t="str">
        <f>IF('About Databook'!$A$15='About Databook'!$C$61,Toggle!B517,Toggle!R517)</f>
        <v>%</v>
      </c>
      <c r="D46" s="161">
        <v>1</v>
      </c>
      <c r="E46" s="161">
        <v>1</v>
      </c>
      <c r="F46" s="161">
        <v>1</v>
      </c>
      <c r="G46" s="161">
        <v>1</v>
      </c>
      <c r="H46" s="161">
        <v>1</v>
      </c>
      <c r="I46" s="161">
        <v>1</v>
      </c>
    </row>
    <row r="47" spans="2:9" s="11" customFormat="1" x14ac:dyDescent="0.35">
      <c r="B47" s="76"/>
      <c r="C47" s="38"/>
      <c r="D47" s="70"/>
      <c r="E47" s="70"/>
      <c r="F47" s="70"/>
      <c r="G47" s="70"/>
      <c r="H47" s="70"/>
      <c r="I47" s="70"/>
    </row>
    <row r="48" spans="2:9" s="5" customFormat="1" ht="14" x14ac:dyDescent="0.35">
      <c r="B48" s="31" t="str">
        <f>IF('About Databook'!$A$15='About Databook'!$C$61,Toggle!A519,Toggle!Q519)</f>
        <v>Board of Directors</v>
      </c>
      <c r="C48" s="32"/>
      <c r="D48" s="182"/>
      <c r="E48" s="182"/>
      <c r="F48" s="182"/>
      <c r="G48" s="183"/>
      <c r="H48" s="183"/>
      <c r="I48" s="183" t="s">
        <v>147</v>
      </c>
    </row>
    <row r="49" spans="2:9" s="8" customFormat="1" x14ac:dyDescent="0.35">
      <c r="B49" s="42" t="str">
        <f>IF('About Databook'!$A$15='About Databook'!$C$61,Toggle!A520,Toggle!Q520)</f>
        <v>Total</v>
      </c>
      <c r="C49" s="54" t="str">
        <f>IF('About Databook'!$A$15='About Databook'!$C$61,Toggle!B520,Toggle!R520)</f>
        <v>person</v>
      </c>
      <c r="D49" s="70">
        <v>3</v>
      </c>
      <c r="E49" s="70">
        <v>3</v>
      </c>
      <c r="F49" s="70">
        <v>5</v>
      </c>
      <c r="G49" s="70">
        <v>5</v>
      </c>
      <c r="H49" s="70">
        <v>5</v>
      </c>
      <c r="I49" s="70">
        <v>5</v>
      </c>
    </row>
    <row r="50" spans="2:9" s="8" customFormat="1" x14ac:dyDescent="0.35">
      <c r="B50" s="44" t="str">
        <f>IF('About Databook'!$A$15='About Databook'!$C$61,Toggle!A521,Toggle!Q521)</f>
        <v>Women</v>
      </c>
      <c r="C50" s="54" t="str">
        <f>IF('About Databook'!$A$15='About Databook'!$C$61,Toggle!B521,Toggle!R521)</f>
        <v>%</v>
      </c>
      <c r="D50" s="161">
        <v>0</v>
      </c>
      <c r="E50" s="78">
        <v>0</v>
      </c>
      <c r="F50" s="78">
        <v>0.2</v>
      </c>
      <c r="G50" s="78">
        <v>0.2</v>
      </c>
      <c r="H50" s="78">
        <v>0.2</v>
      </c>
      <c r="I50" s="78">
        <v>0</v>
      </c>
    </row>
    <row r="51" spans="2:9" s="8" customFormat="1" x14ac:dyDescent="0.35">
      <c r="B51" s="44" t="str">
        <f>IF('About Databook'!$A$15='About Databook'!$C$61,Toggle!A522,Toggle!Q522)</f>
        <v>Men</v>
      </c>
      <c r="C51" s="54" t="str">
        <f>IF('About Databook'!$A$15='About Databook'!$C$61,Toggle!B522,Toggle!R522)</f>
        <v>%</v>
      </c>
      <c r="D51" s="78">
        <v>1</v>
      </c>
      <c r="E51" s="78">
        <v>1</v>
      </c>
      <c r="F51" s="78">
        <v>0.8</v>
      </c>
      <c r="G51" s="78">
        <v>0.8</v>
      </c>
      <c r="H51" s="78">
        <v>0.8</v>
      </c>
      <c r="I51" s="78">
        <v>1</v>
      </c>
    </row>
    <row r="52" spans="2:9" x14ac:dyDescent="0.35">
      <c r="D52" s="132"/>
      <c r="E52" s="132"/>
      <c r="F52" s="132"/>
      <c r="G52" s="132"/>
      <c r="H52" s="132"/>
      <c r="I52" s="132"/>
    </row>
    <row r="53" spans="2:9" s="211" customFormat="1" x14ac:dyDescent="0.35">
      <c r="D53" s="132"/>
      <c r="E53" s="132"/>
      <c r="F53" s="132"/>
      <c r="G53" s="132"/>
      <c r="H53" s="132"/>
    </row>
    <row r="54" spans="2:9" s="5" customFormat="1" ht="14" x14ac:dyDescent="0.35">
      <c r="B54" s="31" t="str">
        <f>IF('About Databook'!$A$15='About Databook'!$C$61,Toggle!A524,Toggle!Q524)</f>
        <v>Business Ethics</v>
      </c>
      <c r="C54" s="32"/>
      <c r="D54" s="182"/>
      <c r="E54" s="182"/>
      <c r="F54" s="182"/>
      <c r="G54" s="183"/>
      <c r="H54" s="183"/>
      <c r="I54" s="183" t="s">
        <v>435</v>
      </c>
    </row>
    <row r="55" spans="2:9" s="8" customFormat="1" x14ac:dyDescent="0.35">
      <c r="B55" s="42" t="str">
        <f>IF('About Databook'!$A$15='About Databook'!$C$61,Toggle!A525,Toggle!Q525)</f>
        <v>Violations of the Code of Corporate Ethics</v>
      </c>
      <c r="C55" s="54" t="str">
        <f>IF('About Databook'!$A$15='About Databook'!$C$61,Toggle!B525,Toggle!R525)</f>
        <v>unit</v>
      </c>
      <c r="D55" s="162" t="s">
        <v>214</v>
      </c>
      <c r="E55" s="70">
        <v>9</v>
      </c>
      <c r="F55" s="70">
        <v>6</v>
      </c>
      <c r="G55" s="70">
        <v>10</v>
      </c>
      <c r="H55" s="70">
        <v>10</v>
      </c>
      <c r="I55" s="70">
        <v>27</v>
      </c>
    </row>
    <row r="56" spans="2:9" s="8" customFormat="1" x14ac:dyDescent="0.35">
      <c r="B56" s="44" t="str">
        <f>IF('About Databook'!$A$15='About Databook'!$C$61,Toggle!A526,Toggle!Q526)</f>
        <v>Cases of corruption</v>
      </c>
      <c r="C56" s="54" t="str">
        <f>IF('About Databook'!$A$15='About Databook'!$C$61,Toggle!B526,Toggle!R526)</f>
        <v>unit</v>
      </c>
      <c r="D56" s="162" t="s">
        <v>214</v>
      </c>
      <c r="E56" s="70">
        <v>0</v>
      </c>
      <c r="F56" s="70">
        <v>0</v>
      </c>
      <c r="G56" s="70">
        <v>1</v>
      </c>
      <c r="H56" s="70">
        <v>2</v>
      </c>
      <c r="I56" s="70">
        <v>3</v>
      </c>
    </row>
    <row r="57" spans="2:9" s="8" customFormat="1" x14ac:dyDescent="0.35">
      <c r="B57" s="44" t="str">
        <f>IF('About Databook'!$A$15='About Databook'!$C$61,Toggle!A527,Toggle!Q527)</f>
        <v>Cases of conflict of interest</v>
      </c>
      <c r="C57" s="54" t="str">
        <f>IF('About Databook'!$A$15='About Databook'!$C$61,Toggle!B527,Toggle!R527)</f>
        <v>unit</v>
      </c>
      <c r="D57" s="162" t="s">
        <v>214</v>
      </c>
      <c r="E57" s="70">
        <v>3</v>
      </c>
      <c r="F57" s="70">
        <v>3</v>
      </c>
      <c r="G57" s="70">
        <v>0</v>
      </c>
      <c r="H57" s="70">
        <v>1</v>
      </c>
      <c r="I57" s="70">
        <v>8</v>
      </c>
    </row>
    <row r="58" spans="2:9" s="8" customFormat="1" x14ac:dyDescent="0.35">
      <c r="B58" s="44" t="str">
        <f>IF('About Databook'!$A$15='About Databook'!$C$61,Toggle!A528,Toggle!Q528)</f>
        <v>Cases of discrimination</v>
      </c>
      <c r="C58" s="54" t="str">
        <f>IF('About Databook'!$A$15='About Databook'!$C$61,Toggle!B528,Toggle!R528)</f>
        <v>unit</v>
      </c>
      <c r="D58" s="162" t="s">
        <v>214</v>
      </c>
      <c r="E58" s="70">
        <v>2</v>
      </c>
      <c r="F58" s="79">
        <v>0</v>
      </c>
      <c r="G58" s="70">
        <v>2</v>
      </c>
      <c r="H58" s="70">
        <v>1</v>
      </c>
      <c r="I58" s="70">
        <v>3</v>
      </c>
    </row>
    <row r="59" spans="2:9" s="8" customFormat="1" x14ac:dyDescent="0.35">
      <c r="B59" s="44" t="str">
        <f>IF('About Databook'!$A$15='About Databook'!$C$61,Toggle!A529,Toggle!Q529)</f>
        <v>Money Laundering Cases</v>
      </c>
      <c r="C59" s="54" t="str">
        <f>IF('About Databook'!$A$15='About Databook'!$C$61,Toggle!B529,Toggle!R529)</f>
        <v>unit</v>
      </c>
      <c r="D59" s="162" t="s">
        <v>214</v>
      </c>
      <c r="E59" s="70">
        <v>0</v>
      </c>
      <c r="F59" s="70">
        <v>0</v>
      </c>
      <c r="G59" s="70">
        <v>0</v>
      </c>
      <c r="H59" s="70">
        <v>0</v>
      </c>
      <c r="I59" s="79">
        <v>0</v>
      </c>
    </row>
    <row r="60" spans="2:9" s="8" customFormat="1" ht="20" x14ac:dyDescent="0.35">
      <c r="B60" s="44" t="str">
        <f>IF('About Databook'!$A$15='About Databook'!$C$61,Toggle!A530,Toggle!Q530)</f>
        <v>Cases of disclosure of confidential and personal data or violations in the field of personal data protection</v>
      </c>
      <c r="C60" s="54" t="str">
        <f>IF('About Databook'!$A$15='About Databook'!$C$61,Toggle!B530,Toggle!R530)</f>
        <v>unit</v>
      </c>
      <c r="D60" s="162" t="s">
        <v>214</v>
      </c>
      <c r="E60" s="70">
        <v>0</v>
      </c>
      <c r="F60" s="70">
        <v>2</v>
      </c>
      <c r="G60" s="70">
        <v>3</v>
      </c>
      <c r="H60" s="79">
        <v>0</v>
      </c>
      <c r="I60" s="79">
        <v>2</v>
      </c>
    </row>
    <row r="61" spans="2:9" s="8" customFormat="1" x14ac:dyDescent="0.35">
      <c r="B61" s="98" t="str">
        <f>IF('About Databook'!$A$15='About Databook'!$C$61,Toggle!A531,Toggle!Q531)</f>
        <v>Other cases*</v>
      </c>
      <c r="C61" s="54" t="str">
        <f>IF('About Databook'!$A$15='About Databook'!$C$61,Toggle!B531,Toggle!R531)</f>
        <v>unit</v>
      </c>
      <c r="D61" s="162" t="s">
        <v>214</v>
      </c>
      <c r="E61" s="186">
        <v>4</v>
      </c>
      <c r="F61" s="186">
        <v>1</v>
      </c>
      <c r="G61" s="186">
        <v>4</v>
      </c>
      <c r="H61" s="185">
        <v>6</v>
      </c>
      <c r="I61" s="185">
        <v>11</v>
      </c>
    </row>
    <row r="62" spans="2:9" s="8" customFormat="1" x14ac:dyDescent="0.35">
      <c r="B62" s="42" t="str">
        <f>IF('About Databook'!$A$15='About Databook'!$C$61,Toggle!A532,Toggle!Q532)</f>
        <v>Number of complaints and hotline calls</v>
      </c>
      <c r="C62" s="54" t="str">
        <f>IF('About Databook'!$A$15='About Databook'!$C$61,Toggle!B532,Toggle!R532)</f>
        <v>unit</v>
      </c>
      <c r="D62" s="162" t="s">
        <v>214</v>
      </c>
      <c r="E62" s="121">
        <v>25</v>
      </c>
      <c r="F62" s="121">
        <v>35</v>
      </c>
      <c r="G62" s="121">
        <v>28</v>
      </c>
      <c r="H62" s="70">
        <v>65</v>
      </c>
      <c r="I62" s="70">
        <v>105</v>
      </c>
    </row>
    <row r="63" spans="2:9" s="8" customFormat="1" x14ac:dyDescent="0.35">
      <c r="B63" s="44" t="str">
        <f>IF('About Databook'!$A$15='About Databook'!$C$61,Toggle!A533,Toggle!Q533)</f>
        <v>Not anonymous</v>
      </c>
      <c r="C63" s="54" t="str">
        <f>IF('About Databook'!$A$15='About Databook'!$C$61,Toggle!B533,Toggle!R533)</f>
        <v>unit</v>
      </c>
      <c r="D63" s="162" t="s">
        <v>214</v>
      </c>
      <c r="E63" s="121">
        <v>6</v>
      </c>
      <c r="F63" s="121">
        <v>2</v>
      </c>
      <c r="G63" s="70">
        <v>6</v>
      </c>
      <c r="H63" s="70">
        <v>7</v>
      </c>
      <c r="I63" s="70">
        <v>2</v>
      </c>
    </row>
    <row r="64" spans="2:9" s="8" customFormat="1" x14ac:dyDescent="0.35">
      <c r="B64" s="44" t="str">
        <f>IF('About Databook'!$A$15='About Databook'!$C$61,Toggle!A534,Toggle!Q534)</f>
        <v>Anonymously</v>
      </c>
      <c r="C64" s="54" t="str">
        <f>IF('About Databook'!$A$15='About Databook'!$C$61,Toggle!B534,Toggle!R534)</f>
        <v>unit</v>
      </c>
      <c r="D64" s="162" t="s">
        <v>214</v>
      </c>
      <c r="E64" s="121">
        <v>19</v>
      </c>
      <c r="F64" s="121">
        <v>33</v>
      </c>
      <c r="G64" s="70">
        <v>22</v>
      </c>
      <c r="H64" s="70">
        <v>58</v>
      </c>
      <c r="I64" s="70">
        <v>103</v>
      </c>
    </row>
    <row r="65" spans="2:9" s="8" customFormat="1" x14ac:dyDescent="0.35">
      <c r="B65" s="44" t="str">
        <f>IF('About Databook'!$A$15='About Databook'!$C$61,Toggle!A535,Toggle!Q535)</f>
        <v>Not confirmed</v>
      </c>
      <c r="C65" s="54" t="str">
        <f>IF('About Databook'!$A$15='About Databook'!$C$61,Toggle!B535,Toggle!R535)</f>
        <v>unit</v>
      </c>
      <c r="D65" s="162" t="s">
        <v>214</v>
      </c>
      <c r="E65" s="122" t="s">
        <v>214</v>
      </c>
      <c r="F65" s="121">
        <v>27</v>
      </c>
      <c r="G65" s="121">
        <v>18</v>
      </c>
      <c r="H65" s="70">
        <v>14</v>
      </c>
      <c r="I65" s="70">
        <v>89</v>
      </c>
    </row>
    <row r="66" spans="2:9" s="8" customFormat="1" x14ac:dyDescent="0.35">
      <c r="B66" s="44" t="str">
        <f>IF('About Databook'!$A$15='About Databook'!$C$61,Toggle!A536,Toggle!Q536)</f>
        <v>Confirmed</v>
      </c>
      <c r="C66" s="54" t="str">
        <f>IF('About Databook'!$A$15='About Databook'!$C$61,Toggle!B536,Toggle!R536)</f>
        <v>unit</v>
      </c>
      <c r="D66" s="162" t="s">
        <v>214</v>
      </c>
      <c r="E66" s="122" t="s">
        <v>214</v>
      </c>
      <c r="F66" s="121">
        <v>8</v>
      </c>
      <c r="G66" s="121">
        <v>10</v>
      </c>
      <c r="H66" s="70">
        <v>51</v>
      </c>
      <c r="I66" s="70">
        <v>16</v>
      </c>
    </row>
    <row r="67" spans="2:9" s="8" customFormat="1" x14ac:dyDescent="0.35">
      <c r="B67" s="42"/>
      <c r="C67" s="54"/>
      <c r="D67" s="70"/>
      <c r="E67" s="77"/>
      <c r="F67" s="77"/>
      <c r="G67" s="70"/>
      <c r="H67" s="70"/>
      <c r="I67" s="70"/>
    </row>
    <row r="68" spans="2:9" s="5" customFormat="1" ht="14" x14ac:dyDescent="0.35">
      <c r="B68" s="42" t="str">
        <f>IF('About Databook'!$A$15='About Databook'!$C$61,Toggle!A538,Toggle!Q538)</f>
        <v>Significant cases of non-compliance with laws and regulations</v>
      </c>
      <c r="C68" s="100" t="str">
        <f>IF('About Databook'!$A$15='About Databook'!$C$61,Toggle!B538,Toggle!R538)</f>
        <v>unit</v>
      </c>
      <c r="D68" s="70">
        <v>0</v>
      </c>
      <c r="E68" s="70">
        <v>0</v>
      </c>
      <c r="F68" s="70">
        <v>0</v>
      </c>
      <c r="G68" s="70">
        <v>0</v>
      </c>
      <c r="H68" s="70">
        <v>0</v>
      </c>
      <c r="I68" s="70">
        <v>0</v>
      </c>
    </row>
    <row r="69" spans="2:9" s="8" customFormat="1" x14ac:dyDescent="0.35">
      <c r="B69" s="42" t="str">
        <f>IF('About Databook'!$A$15='About Databook'!$C$61,Toggle!A539,Toggle!Q539)</f>
        <v>Significant fines</v>
      </c>
      <c r="C69" s="54" t="str">
        <f>IF('About Databook'!$A$15='About Databook'!$C$61,Toggle!B539,Toggle!R539)</f>
        <v>thou. tenge</v>
      </c>
      <c r="D69" s="70">
        <v>0</v>
      </c>
      <c r="E69" s="70">
        <v>0</v>
      </c>
      <c r="F69" s="70">
        <v>0</v>
      </c>
      <c r="G69" s="70">
        <v>0</v>
      </c>
      <c r="H69" s="70">
        <v>0</v>
      </c>
      <c r="I69" s="70">
        <v>0</v>
      </c>
    </row>
    <row r="70" spans="2:9" s="8" customFormat="1" x14ac:dyDescent="0.35">
      <c r="B70" s="42" t="str">
        <f>IF('About Databook'!$A$15='About Databook'!$C$61,Toggle!A540,Toggle!Q540)</f>
        <v>Non-monetary sanctions</v>
      </c>
      <c r="C70" s="54" t="str">
        <f>IF('About Databook'!$A$15='About Databook'!$C$61,Toggle!B540,Toggle!R540)</f>
        <v>unit</v>
      </c>
      <c r="D70" s="70">
        <v>0</v>
      </c>
      <c r="E70" s="70">
        <v>0</v>
      </c>
      <c r="F70" s="70">
        <v>0</v>
      </c>
      <c r="G70" s="70">
        <v>0</v>
      </c>
      <c r="H70" s="70">
        <v>0</v>
      </c>
      <c r="I70" s="70">
        <v>0</v>
      </c>
    </row>
    <row r="71" spans="2:9" s="8" customFormat="1" ht="20" x14ac:dyDescent="0.35">
      <c r="B71" s="42" t="str">
        <f>IF('About Databook'!$A$15='About Databook'!$C$61,Toggle!A541,Toggle!Q541)</f>
        <v>Fines for failure to comply with laws and regulations regarding the provision or use of products and services</v>
      </c>
      <c r="C71" s="54" t="str">
        <f>IF('About Databook'!$A$15='About Databook'!$C$61,Toggle!B541,Toggle!R541)</f>
        <v>thou. tenge</v>
      </c>
      <c r="D71" s="70">
        <v>0</v>
      </c>
      <c r="E71" s="70">
        <v>0</v>
      </c>
      <c r="F71" s="70">
        <v>0</v>
      </c>
      <c r="G71" s="70">
        <v>0</v>
      </c>
      <c r="H71" s="70">
        <v>0</v>
      </c>
      <c r="I71" s="70">
        <v>0</v>
      </c>
    </row>
    <row r="72" spans="2:9" x14ac:dyDescent="0.35">
      <c r="B72" s="42"/>
    </row>
    <row r="73" spans="2:9" x14ac:dyDescent="0.35">
      <c r="B73" s="42" t="str">
        <f>IF('About Databook'!$A$15='About Databook'!$C$61,Toggle!A543,Toggle!Q543)</f>
        <v>Notes:</v>
      </c>
    </row>
    <row r="74" spans="2:9" x14ac:dyDescent="0.35">
      <c r="B74" s="42" t="str">
        <f>IF('About Databook'!$A$15='About Databook'!$C$61,Toggle!A544,Toggle!Q544)</f>
        <v>(1) Cases of corruption not related to government agencies.</v>
      </c>
    </row>
    <row r="75" spans="2:9" x14ac:dyDescent="0.35">
      <c r="B75" s="85" t="str">
        <f>IF('About Databook'!$A$15='About Databook'!$C$61,Toggle!A545,Toggle!Q545)</f>
        <v>(2) Cases related to theft of material assets, abuse of authority, and disclosure of confidential information.</v>
      </c>
    </row>
    <row r="76" spans="2:9" x14ac:dyDescent="0.35">
      <c r="B76" s="211"/>
    </row>
  </sheetData>
  <sheetProtection algorithmName="SHA-512" hashValue="Gxtfd1nxfiLd2GlpEB4kQRGI6Ltrd9CZbfZ/Q3pHQcNCQEAsgTG/a5MVHSrN065kq/yRSkOLVeoRGkhyJ+PYSQ==" saltValue="314B3BBjJxgFlhM7nTk8Qw==" spinCount="100000" sheet="1" objects="1" scenarios="1" selectLockedCells="1" selectUnlockedCells="1"/>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52A5-3238-4DED-9421-BED1A34DB0F4}">
  <dimension ref="A2:K79"/>
  <sheetViews>
    <sheetView showGridLines="0" zoomScale="85" zoomScaleNormal="85" workbookViewId="0">
      <pane ySplit="4" topLeftCell="A5" activePane="bottomLeft" state="frozen"/>
      <selection activeCell="O72" sqref="O72"/>
      <selection pane="bottomLeft" activeCell="K16" sqref="K16"/>
    </sheetView>
  </sheetViews>
  <sheetFormatPr defaultRowHeight="14.5" x14ac:dyDescent="0.35"/>
  <cols>
    <col min="1" max="1" width="2.54296875" customWidth="1"/>
    <col min="2" max="2" width="63.26953125" customWidth="1"/>
    <col min="3" max="3" width="13.1796875" customWidth="1"/>
    <col min="4" max="4" width="10.36328125" bestFit="1" customWidth="1"/>
    <col min="5" max="5" width="12.81640625" bestFit="1" customWidth="1"/>
    <col min="6" max="6" width="9.90625" customWidth="1"/>
    <col min="7" max="7" width="10.81640625" customWidth="1"/>
    <col min="8" max="8" width="13.08984375" customWidth="1"/>
    <col min="9" max="9" width="12.54296875" style="1" customWidth="1"/>
    <col min="10" max="10" width="8.90625" style="288" customWidth="1"/>
    <col min="11" max="11" width="10.81640625" customWidth="1"/>
  </cols>
  <sheetData>
    <row r="2" spans="1:10" s="2" customFormat="1" ht="15.5" x14ac:dyDescent="0.3">
      <c r="B2" s="24" t="str">
        <f>IF('About Databook'!$A$15='About Databook'!$C$61,Toggle!A548,Toggle!Q548)</f>
        <v>Project indicators for 2024</v>
      </c>
      <c r="C2" s="21"/>
      <c r="D2" s="22"/>
      <c r="E2" s="22"/>
      <c r="F2" s="22"/>
      <c r="G2" s="22"/>
      <c r="H2" s="22"/>
      <c r="I2" s="123"/>
      <c r="J2" s="287"/>
    </row>
    <row r="3" spans="1:10" ht="15" thickBot="1" x14ac:dyDescent="0.4"/>
    <row r="4" spans="1:10" s="73" customFormat="1" ht="34.5" customHeight="1" thickBot="1" x14ac:dyDescent="0.4">
      <c r="B4" s="72"/>
      <c r="C4" s="59" t="str">
        <f>IF('About Databook'!$A$15='About Databook'!$C$61,Toggle!B550,Toggle!R550)</f>
        <v>Unit</v>
      </c>
      <c r="D4" s="59" t="str">
        <f>IF('About Databook'!$A$15='About Databook'!$C$61,Toggle!C550,Toggle!S550)</f>
        <v>Akbakay</v>
      </c>
      <c r="E4" s="59" t="str">
        <f>IF('About Databook'!$A$15='About Databook'!$C$61,Toggle!D550,Toggle!T550)</f>
        <v>Pustynnoye</v>
      </c>
      <c r="F4" s="59" t="str">
        <f>IF('About Databook'!$A$15='About Databook'!$C$61,Toggle!E550,Toggle!U550)</f>
        <v>Aksu</v>
      </c>
      <c r="G4" s="59" t="str">
        <f>IF('About Databook'!$A$15='About Databook'!$C$61,Toggle!G550,Toggle!W550)</f>
        <v>Bestobe</v>
      </c>
      <c r="H4" s="59" t="str">
        <f>IF('About Databook'!$A$15='About Databook'!$C$61,Toggle!H550,Toggle!X550)</f>
        <v>Zholymbet</v>
      </c>
      <c r="I4" s="59" t="str">
        <f>IF('About Databook'!$A$15='About Databook'!$C$61,Toggle!I550,Toggle!Y550)</f>
        <v>Total across the Group</v>
      </c>
      <c r="J4" s="289"/>
    </row>
    <row r="5" spans="1:10" s="5" customFormat="1" ht="14" x14ac:dyDescent="0.3">
      <c r="B5" s="31" t="str">
        <f>IF('About Databook'!$A$15='About Databook'!$C$61,Toggle!A551,Toggle!Q551)</f>
        <v>Production</v>
      </c>
      <c r="C5" s="32"/>
      <c r="D5" s="32"/>
      <c r="E5" s="32"/>
      <c r="F5" s="32"/>
      <c r="G5" s="23"/>
      <c r="H5" s="23"/>
      <c r="I5" s="124"/>
      <c r="J5" s="290"/>
    </row>
    <row r="6" spans="1:10" s="77" customFormat="1" x14ac:dyDescent="0.35">
      <c r="B6" s="81" t="str">
        <f>IF('About Databook'!$A$15='About Databook'!$C$61,Toggle!A552,Toggle!Q552)</f>
        <v>Ore mining</v>
      </c>
      <c r="C6" s="52" t="str">
        <f>IF('About Databook'!$A$15='About Databook'!$C$61,Toggle!B552,Toggle!R552)</f>
        <v>tons</v>
      </c>
      <c r="D6" s="70">
        <v>1217970.9848585613</v>
      </c>
      <c r="E6" s="70">
        <v>6185672</v>
      </c>
      <c r="F6" s="70">
        <v>7342762.5574377682</v>
      </c>
      <c r="G6" s="70">
        <v>21227.478078199998</v>
      </c>
      <c r="H6" s="70">
        <v>1129435.3456850543</v>
      </c>
      <c r="I6" s="107">
        <v>15897068.366059583</v>
      </c>
      <c r="J6" s="291"/>
    </row>
    <row r="7" spans="1:10" s="8" customFormat="1" x14ac:dyDescent="0.35">
      <c r="B7" s="44" t="str">
        <f>IF('About Databook'!$A$15='About Databook'!$C$61,Toggle!A553,Toggle!Q553)</f>
        <v>Open works</v>
      </c>
      <c r="C7" s="38" t="str">
        <f>IF('About Databook'!$A$15='About Databook'!$C$61,Toggle!B553,Toggle!R553)</f>
        <v>tons</v>
      </c>
      <c r="D7" s="70">
        <v>664660.42399999988</v>
      </c>
      <c r="E7" s="70">
        <v>6185672</v>
      </c>
      <c r="F7" s="70">
        <v>7050155.0286995126</v>
      </c>
      <c r="G7" s="70">
        <v>0</v>
      </c>
      <c r="H7" s="70">
        <v>832610.32568505441</v>
      </c>
      <c r="I7" s="107">
        <v>14733097.778384566</v>
      </c>
      <c r="J7" s="292"/>
    </row>
    <row r="8" spans="1:10" s="8" customFormat="1" x14ac:dyDescent="0.35">
      <c r="B8" s="44" t="str">
        <f>IF('About Databook'!$A$15='About Databook'!$C$61,Toggle!A554,Toggle!Q554)</f>
        <v>Underground works</v>
      </c>
      <c r="C8" s="38" t="str">
        <f>IF('About Databook'!$A$15='About Databook'!$C$61,Toggle!B554,Toggle!R554)</f>
        <v>tons</v>
      </c>
      <c r="D8" s="70">
        <v>553310.56085856142</v>
      </c>
      <c r="E8" s="70">
        <v>0</v>
      </c>
      <c r="F8" s="70">
        <v>292607.52873825521</v>
      </c>
      <c r="G8" s="70">
        <v>21227.478078199998</v>
      </c>
      <c r="H8" s="70">
        <v>296825.01999999996</v>
      </c>
      <c r="I8" s="107">
        <v>1163970.5876750166</v>
      </c>
      <c r="J8" s="292"/>
    </row>
    <row r="9" spans="1:10" s="77" customFormat="1" x14ac:dyDescent="0.35">
      <c r="B9" s="81" t="str">
        <f>IF('About Databook'!$A$15='About Databook'!$C$61,Toggle!A555,Toggle!Q555)</f>
        <v>Ore processing</v>
      </c>
      <c r="C9" s="52" t="str">
        <f>IF('About Databook'!$A$15='About Databook'!$C$61,Toggle!B555,Toggle!R555)</f>
        <v>tons</v>
      </c>
      <c r="D9" s="70">
        <v>1239089.9857497553</v>
      </c>
      <c r="E9" s="70">
        <v>5330110.6030000001</v>
      </c>
      <c r="F9" s="70">
        <v>5931001.6651573116</v>
      </c>
      <c r="G9" s="70">
        <v>0</v>
      </c>
      <c r="H9" s="70">
        <v>1342340.6549999998</v>
      </c>
      <c r="I9" s="107">
        <v>13842542.908907065</v>
      </c>
      <c r="J9" s="291"/>
    </row>
    <row r="10" spans="1:10" s="8" customFormat="1" x14ac:dyDescent="0.35">
      <c r="B10" s="42" t="str">
        <f>IF('About Databook'!$A$15='About Databook'!$C$61,Toggle!A556,Toggle!Q556)</f>
        <v>Production</v>
      </c>
      <c r="C10" s="286" t="str">
        <f>IF('About Databook'!$A$15='About Databook'!$C$61,Toggle!B556,Toggle!R556)</f>
        <v>oz. gold eq.</v>
      </c>
      <c r="D10" s="70">
        <v>63602.781467658846</v>
      </c>
      <c r="E10" s="70">
        <v>169823.76969676412</v>
      </c>
      <c r="F10" s="70">
        <v>209544.45679400113</v>
      </c>
      <c r="G10" s="70">
        <v>2745.8084563554489</v>
      </c>
      <c r="H10" s="70">
        <v>67421.541485732101</v>
      </c>
      <c r="I10" s="107">
        <v>513138.35790051171</v>
      </c>
      <c r="J10" s="296"/>
    </row>
    <row r="11" spans="1:10" s="8" customFormat="1" x14ac:dyDescent="0.35">
      <c r="B11" s="44"/>
      <c r="C11" s="38"/>
      <c r="D11" s="265"/>
      <c r="E11" s="265"/>
      <c r="F11" s="265"/>
      <c r="G11" s="265"/>
      <c r="H11" s="265"/>
      <c r="I11" s="48"/>
      <c r="J11" s="293"/>
    </row>
    <row r="12" spans="1:10" s="2" customFormat="1" ht="14" x14ac:dyDescent="0.3">
      <c r="A12" s="114"/>
      <c r="B12" s="19" t="str">
        <f>IF('About Databook'!$A$15='About Databook'!$C$61,Toggle!A560,Toggle!Q560)</f>
        <v>Number of employees (1)</v>
      </c>
      <c r="C12" s="20"/>
      <c r="D12" s="266"/>
      <c r="E12" s="266"/>
      <c r="F12" s="266"/>
      <c r="G12" s="267"/>
      <c r="H12" s="267"/>
      <c r="I12" s="124"/>
      <c r="J12" s="293"/>
    </row>
    <row r="13" spans="1:10" s="2" customFormat="1" ht="14" x14ac:dyDescent="0.3">
      <c r="A13" s="114"/>
      <c r="B13" s="18" t="str">
        <f>IF('About Databook'!$A$15='About Databook'!$C$61,Toggle!A561,Toggle!Q561)</f>
        <v>Total number as of December 31</v>
      </c>
      <c r="C13" s="17" t="str">
        <f>IF('About Databook'!$A$15='About Databook'!$C$61,Toggle!B561,Toggle!R561)</f>
        <v>person</v>
      </c>
      <c r="D13" s="268">
        <v>1041</v>
      </c>
      <c r="E13" s="268">
        <v>841</v>
      </c>
      <c r="F13" s="268">
        <v>1395</v>
      </c>
      <c r="G13" s="268">
        <v>20</v>
      </c>
      <c r="H13" s="268">
        <v>1231</v>
      </c>
      <c r="I13" s="346">
        <v>9768</v>
      </c>
      <c r="J13" s="292"/>
    </row>
    <row r="14" spans="1:10" s="2" customFormat="1" ht="14" x14ac:dyDescent="0.3">
      <c r="A14" s="114"/>
      <c r="B14" s="18" t="str">
        <f>IF('About Databook'!$A$15='About Databook'!$C$61,Toggle!A562,Toggle!Q562)</f>
        <v>Average number</v>
      </c>
      <c r="C14" s="17" t="str">
        <f>IF('About Databook'!$A$15='About Databook'!$C$61,Toggle!B562,Toggle!R562)</f>
        <v>person</v>
      </c>
      <c r="D14" s="268">
        <v>1102.5</v>
      </c>
      <c r="E14" s="268">
        <v>874.16666666666663</v>
      </c>
      <c r="F14" s="268">
        <v>1420.5</v>
      </c>
      <c r="G14" s="268">
        <v>20</v>
      </c>
      <c r="H14" s="268">
        <v>1213.3333333333335</v>
      </c>
      <c r="I14" s="346">
        <v>9329.74</v>
      </c>
      <c r="J14" s="292"/>
    </row>
    <row r="15" spans="1:10" s="8" customFormat="1" x14ac:dyDescent="0.35">
      <c r="B15" s="44"/>
      <c r="C15" s="38"/>
      <c r="I15" s="48"/>
      <c r="J15" s="293"/>
    </row>
    <row r="16" spans="1:10" s="2" customFormat="1" ht="14" x14ac:dyDescent="0.3">
      <c r="B16" s="19" t="str">
        <f>IF('About Databook'!$A$15='About Databook'!$C$61,Toggle!A564,Toggle!Q564)</f>
        <v>Employee injury rates</v>
      </c>
      <c r="C16" s="20"/>
      <c r="D16" s="266"/>
      <c r="E16" s="266"/>
      <c r="F16" s="266"/>
      <c r="G16" s="267"/>
      <c r="H16" s="267"/>
      <c r="I16" s="124"/>
      <c r="J16" s="287"/>
    </row>
    <row r="17" spans="2:10" s="2" customFormat="1" ht="14" x14ac:dyDescent="0.3">
      <c r="B17" s="18" t="str">
        <f>IF('About Databook'!$A$15='About Databook'!$C$61,Toggle!A566,Toggle!Q566)</f>
        <v>LTIFR</v>
      </c>
      <c r="C17" s="17" t="str">
        <f>IF('About Databook'!$A$15='About Databook'!$C$61,Toggle!B566,Toggle!R566)</f>
        <v>coeff.</v>
      </c>
      <c r="D17" s="269">
        <v>0.10144742291767384</v>
      </c>
      <c r="E17" s="269">
        <v>0.32346635168232152</v>
      </c>
      <c r="F17" s="269">
        <v>0.12856366259155855</v>
      </c>
      <c r="G17" s="269">
        <v>0</v>
      </c>
      <c r="H17" s="269">
        <v>0.1</v>
      </c>
      <c r="I17" s="125">
        <v>0.17</v>
      </c>
      <c r="J17" s="287"/>
    </row>
    <row r="18" spans="2:10" s="2" customFormat="1" ht="14" x14ac:dyDescent="0.3">
      <c r="B18" s="18" t="str">
        <f>IF('About Databook'!$A$15='About Databook'!$C$61,Toggle!A567,Toggle!Q567)</f>
        <v>Fatalities</v>
      </c>
      <c r="C18" s="17" t="str">
        <f>IF('About Databook'!$A$15='About Databook'!$C$61,Toggle!B567,Toggle!R567)</f>
        <v>unit</v>
      </c>
      <c r="D18" s="270">
        <v>0</v>
      </c>
      <c r="E18" s="270">
        <v>0</v>
      </c>
      <c r="F18" s="270">
        <v>0</v>
      </c>
      <c r="G18" s="270">
        <v>0</v>
      </c>
      <c r="H18" s="270">
        <v>0</v>
      </c>
      <c r="I18" s="126">
        <v>0</v>
      </c>
      <c r="J18" s="112"/>
    </row>
    <row r="19" spans="2:10" x14ac:dyDescent="0.35">
      <c r="D19" s="132"/>
      <c r="E19" s="132"/>
      <c r="F19" s="132"/>
      <c r="G19" s="132"/>
      <c r="H19" s="132"/>
    </row>
    <row r="20" spans="2:10" s="5" customFormat="1" ht="14" x14ac:dyDescent="0.3">
      <c r="B20" s="31" t="str">
        <f>IF('About Databook'!$A$15='About Databook'!$C$61,Toggle!A570,Toggle!Q570)</f>
        <v>Waste generation</v>
      </c>
      <c r="C20" s="32"/>
      <c r="D20" s="182"/>
      <c r="E20" s="182"/>
      <c r="F20" s="266"/>
      <c r="G20" s="267"/>
      <c r="H20" s="267"/>
      <c r="I20" s="124"/>
      <c r="J20" s="290"/>
    </row>
    <row r="21" spans="2:10" s="1" customFormat="1" x14ac:dyDescent="0.35">
      <c r="B21" s="42" t="str">
        <f>IF('About Databook'!$A$15='About Databook'!$C$61,Toggle!A571,Toggle!Q571)</f>
        <v>Total volume of waste generated</v>
      </c>
      <c r="C21" s="54" t="str">
        <f>IF('About Databook'!$A$15='About Databook'!$C$61,Toggle!B571,Toggle!R571)</f>
        <v>t</v>
      </c>
      <c r="D21" s="70">
        <v>5370389.5772200003</v>
      </c>
      <c r="E21" s="70">
        <v>43768519.800520003</v>
      </c>
      <c r="F21" s="70">
        <v>30864522.704537291</v>
      </c>
      <c r="G21" s="70">
        <v>1130074.4176</v>
      </c>
      <c r="H21" s="70">
        <v>4015537.213</v>
      </c>
      <c r="I21" s="127">
        <v>85149043.712877303</v>
      </c>
      <c r="J21" s="294"/>
    </row>
    <row r="22" spans="2:10" s="53" customFormat="1" x14ac:dyDescent="0.35">
      <c r="B22" s="42"/>
      <c r="D22" s="109"/>
      <c r="E22" s="109"/>
      <c r="F22" s="109"/>
      <c r="G22" s="109"/>
      <c r="H22" s="109"/>
      <c r="I22" s="131"/>
      <c r="J22" s="288"/>
    </row>
    <row r="23" spans="2:10" x14ac:dyDescent="0.35">
      <c r="B23" s="31" t="str">
        <f>IF('About Databook'!$A$15='About Databook'!$C$61,Toggle!A577,Toggle!Q577)</f>
        <v>Emissions of pollutants</v>
      </c>
      <c r="C23" s="32"/>
      <c r="D23" s="266"/>
      <c r="E23" s="266"/>
      <c r="F23" s="266"/>
      <c r="G23" s="267"/>
      <c r="H23" s="267"/>
      <c r="I23" s="124"/>
    </row>
    <row r="24" spans="2:10" x14ac:dyDescent="0.35">
      <c r="B24" s="42" t="str">
        <f>IF('About Databook'!$A$15='About Databook'!$C$61,Toggle!A578,Toggle!Q578)</f>
        <v>Sulfur dioxide (SO₂)</v>
      </c>
      <c r="C24" s="54" t="str">
        <f>IF('About Databook'!$A$15='About Databook'!$C$61,Toggle!B578,Toggle!R578)</f>
        <v>t</v>
      </c>
      <c r="D24" s="113">
        <v>0.3</v>
      </c>
      <c r="E24" s="113">
        <v>15.39</v>
      </c>
      <c r="F24" s="113">
        <v>52.75</v>
      </c>
      <c r="G24" s="113">
        <v>7.81</v>
      </c>
      <c r="H24" s="113">
        <v>7.72</v>
      </c>
      <c r="I24" s="127">
        <v>83.97</v>
      </c>
    </row>
    <row r="25" spans="2:10" x14ac:dyDescent="0.35">
      <c r="B25" s="42" t="str">
        <f>IF('About Databook'!$A$15='About Databook'!$C$61,Toggle!A579,Toggle!Q579)</f>
        <v>Nitrogen oxides (NOₓ)</v>
      </c>
      <c r="C25" s="54" t="str">
        <f>IF('About Databook'!$A$15='About Databook'!$C$61,Toggle!B579,Toggle!R579)</f>
        <v>t</v>
      </c>
      <c r="D25" s="113">
        <v>22.7</v>
      </c>
      <c r="E25" s="113">
        <v>20.58</v>
      </c>
      <c r="F25" s="113">
        <v>47.13</v>
      </c>
      <c r="G25" s="113">
        <v>1.43</v>
      </c>
      <c r="H25" s="113">
        <v>21.83</v>
      </c>
      <c r="I25" s="127">
        <v>113.67</v>
      </c>
    </row>
    <row r="26" spans="2:10" x14ac:dyDescent="0.35">
      <c r="B26" s="42" t="str">
        <f>IF('About Databook'!$A$15='About Databook'!$C$61,Toggle!A580,Toggle!Q580)</f>
        <v>Carbon monoxide</v>
      </c>
      <c r="C26" s="54" t="str">
        <f>IF('About Databook'!$A$15='About Databook'!$C$61,Toggle!B580,Toggle!R580)</f>
        <v>t</v>
      </c>
      <c r="D26" s="113">
        <v>11.55</v>
      </c>
      <c r="E26" s="113">
        <v>48.29</v>
      </c>
      <c r="F26" s="113">
        <v>175.94</v>
      </c>
      <c r="G26" s="113">
        <v>19.899999999999999</v>
      </c>
      <c r="H26" s="113">
        <v>34.770000000000003</v>
      </c>
      <c r="I26" s="127">
        <v>290.45</v>
      </c>
    </row>
    <row r="27" spans="2:10" x14ac:dyDescent="0.35">
      <c r="B27" s="42" t="str">
        <f>IF('About Databook'!$A$15='About Databook'!$C$61,Toggle!A581,Toggle!Q581)</f>
        <v>Solid particles</v>
      </c>
      <c r="C27" s="54" t="str">
        <f>IF('About Databook'!$A$15='About Databook'!$C$61,Toggle!B581,Toggle!R581)</f>
        <v>t</v>
      </c>
      <c r="D27" s="113">
        <v>809.55</v>
      </c>
      <c r="E27" s="113">
        <v>3162.21</v>
      </c>
      <c r="F27" s="113">
        <v>1311.98</v>
      </c>
      <c r="G27" s="113">
        <v>17.64</v>
      </c>
      <c r="H27" s="113">
        <v>1006.15</v>
      </c>
      <c r="I27" s="127">
        <v>6307.53</v>
      </c>
    </row>
    <row r="28" spans="2:10" x14ac:dyDescent="0.35">
      <c r="B28" s="42" t="str">
        <f>IF('About Databook'!$A$15='About Databook'!$C$61,Toggle!A582,Toggle!Q582)</f>
        <v>Ozone-depleting substances equivalent to CFC 11</v>
      </c>
      <c r="C28" s="54" t="str">
        <f>IF('About Databook'!$A$15='About Databook'!$C$61,Toggle!B582,Toggle!R582)</f>
        <v>t</v>
      </c>
      <c r="D28" s="348" t="s">
        <v>3</v>
      </c>
      <c r="E28" s="348" t="s">
        <v>3</v>
      </c>
      <c r="F28" s="348">
        <v>0</v>
      </c>
      <c r="G28" s="348" t="s">
        <v>3</v>
      </c>
      <c r="H28" s="348" t="s">
        <v>3</v>
      </c>
      <c r="I28" s="127">
        <v>0</v>
      </c>
    </row>
    <row r="29" spans="2:10" x14ac:dyDescent="0.35">
      <c r="B29" s="42" t="str">
        <f>IF('About Databook'!$A$15='About Databook'!$C$61,Toggle!A583,Toggle!Q583)</f>
        <v>Volatile organic compounds (VOCs)</v>
      </c>
      <c r="C29" s="54" t="str">
        <f>IF('About Databook'!$A$15='About Databook'!$C$61,Toggle!B583,Toggle!R583)</f>
        <v>t</v>
      </c>
      <c r="D29" s="113">
        <v>6.71</v>
      </c>
      <c r="E29" s="113">
        <v>8.65</v>
      </c>
      <c r="F29" s="113">
        <v>3.33</v>
      </c>
      <c r="G29" s="113">
        <v>0.35</v>
      </c>
      <c r="H29" s="113">
        <v>0.32</v>
      </c>
      <c r="I29" s="127">
        <v>19.36</v>
      </c>
    </row>
    <row r="30" spans="2:10" x14ac:dyDescent="0.35">
      <c r="B30" s="42" t="str">
        <f>IF('About Databook'!$A$15='About Databook'!$C$61,Toggle!A584,Toggle!Q584)</f>
        <v>Other</v>
      </c>
      <c r="C30" s="54" t="str">
        <f>IF('About Databook'!$A$15='About Databook'!$C$61,Toggle!B584,Toggle!R584)</f>
        <v>t</v>
      </c>
      <c r="D30" s="113">
        <v>37.21</v>
      </c>
      <c r="E30" s="113">
        <v>47.31</v>
      </c>
      <c r="F30" s="113">
        <v>5.65</v>
      </c>
      <c r="G30" s="113">
        <v>0.04</v>
      </c>
      <c r="H30" s="113">
        <v>4.38</v>
      </c>
      <c r="I30" s="127">
        <v>94.590000000000018</v>
      </c>
    </row>
    <row r="31" spans="2:10" x14ac:dyDescent="0.35">
      <c r="D31" s="132"/>
      <c r="E31" s="132"/>
      <c r="F31" s="132"/>
      <c r="G31" s="132"/>
      <c r="H31" s="132"/>
      <c r="I31" s="117"/>
      <c r="J31" s="375"/>
    </row>
    <row r="32" spans="2:10" x14ac:dyDescent="0.35">
      <c r="B32" s="31" t="str">
        <f>IF('About Databook'!$A$15='About Databook'!$C$61,Toggle!A586,Toggle!Q586)</f>
        <v>Land use</v>
      </c>
      <c r="C32" s="32"/>
      <c r="D32" s="266"/>
      <c r="E32" s="266"/>
      <c r="F32" s="266"/>
      <c r="G32" s="267"/>
      <c r="H32" s="267"/>
      <c r="I32" s="124"/>
    </row>
    <row r="33" spans="2:11" x14ac:dyDescent="0.35">
      <c r="B33" s="42" t="str">
        <f>IF('About Databook'!$A$15='About Databook'!$C$61,Toggle!A587,Toggle!Q587)</f>
        <v>Area of disturbed lands</v>
      </c>
      <c r="C33" s="54" t="str">
        <f>IF('About Databook'!$A$15='About Databook'!$C$61,Toggle!B587,Toggle!R587)</f>
        <v>ha</v>
      </c>
      <c r="D33" s="147">
        <v>1178.2120999999997</v>
      </c>
      <c r="E33" s="147">
        <v>1564.0957292200001</v>
      </c>
      <c r="F33" s="147">
        <v>863.45159999999987</v>
      </c>
      <c r="G33" s="147">
        <v>0</v>
      </c>
      <c r="H33" s="147">
        <v>598.0711</v>
      </c>
      <c r="I33" s="344">
        <v>4203.8305292199993</v>
      </c>
      <c r="J33" s="342"/>
    </row>
    <row r="34" spans="2:11" x14ac:dyDescent="0.35">
      <c r="B34" s="42" t="str">
        <f>IF('About Databook'!$A$15='About Databook'!$C$61,Toggle!A588,Toggle!Q588)</f>
        <v>Area of reclaimed land</v>
      </c>
      <c r="C34" s="54" t="str">
        <f>IF('About Databook'!$A$15='About Databook'!$C$61,Toggle!B588,Toggle!R588)</f>
        <v>ha</v>
      </c>
      <c r="D34" s="147">
        <v>3.6</v>
      </c>
      <c r="E34" s="147">
        <v>0</v>
      </c>
      <c r="F34" s="147">
        <v>0</v>
      </c>
      <c r="G34" s="147">
        <v>0</v>
      </c>
      <c r="H34" s="147">
        <v>6.7</v>
      </c>
      <c r="I34" s="344">
        <v>29.3</v>
      </c>
      <c r="J34" s="342"/>
    </row>
    <row r="35" spans="2:11" x14ac:dyDescent="0.35">
      <c r="D35" s="132"/>
      <c r="E35" s="132"/>
      <c r="F35" s="132"/>
      <c r="G35" s="132"/>
      <c r="H35" s="132"/>
    </row>
    <row r="36" spans="2:11" x14ac:dyDescent="0.35">
      <c r="B36" s="31" t="str">
        <f>IF('About Databook'!$A$15='About Databook'!$C$61,Toggle!A590,Toggle!Q590)</f>
        <v>Greenhouse gas emissions (scopes 1 and 2)</v>
      </c>
      <c r="C36" s="32"/>
      <c r="D36" s="266"/>
      <c r="E36" s="266"/>
      <c r="F36" s="266"/>
      <c r="G36" s="267"/>
      <c r="H36" s="267"/>
      <c r="I36" s="124"/>
    </row>
    <row r="37" spans="2:11" x14ac:dyDescent="0.35">
      <c r="B37" s="42" t="str">
        <f>IF('About Databook'!$A$15='About Databook'!$C$61,Toggle!A591,Toggle!Q591)</f>
        <v>Scope 1 (2)</v>
      </c>
      <c r="C37" s="54" t="str">
        <f>IF('About Databook'!$A$15='About Databook'!$C$61,Toggle!B591,Toggle!R591)</f>
        <v>t CO₂-eq.</v>
      </c>
      <c r="D37" s="154">
        <v>11290.064476851481</v>
      </c>
      <c r="E37" s="154">
        <v>73882.535189210364</v>
      </c>
      <c r="F37" s="154">
        <v>47457.338315367975</v>
      </c>
      <c r="G37" s="154">
        <v>0</v>
      </c>
      <c r="H37" s="154">
        <v>12202.109176863642</v>
      </c>
      <c r="I37" s="262">
        <v>147000.03514070337</v>
      </c>
    </row>
    <row r="38" spans="2:11" x14ac:dyDescent="0.35">
      <c r="B38" s="42" t="str">
        <f>IF('About Databook'!$A$15='About Databook'!$C$61,Toggle!A592,Toggle!Q592)</f>
        <v>Scope 2 (Market Method)</v>
      </c>
      <c r="C38" s="54" t="str">
        <f>IF('About Databook'!$A$15='About Databook'!$C$61,Toggle!B592,Toggle!R592)</f>
        <v>t CO₂-eq.</v>
      </c>
      <c r="D38" s="113">
        <v>75120.352911237089</v>
      </c>
      <c r="E38" s="113">
        <v>204638.74670595786</v>
      </c>
      <c r="F38" s="113">
        <v>247233.3</v>
      </c>
      <c r="G38" s="113">
        <v>17813.084971877495</v>
      </c>
      <c r="H38" s="113">
        <v>81647.826281043614</v>
      </c>
      <c r="I38" s="262">
        <v>626453.31087011599</v>
      </c>
      <c r="J38" s="375"/>
    </row>
    <row r="39" spans="2:11" x14ac:dyDescent="0.35">
      <c r="B39" s="42" t="str">
        <f>IF('About Databook'!$A$15='About Databook'!$C$61,Toggle!A593,Toggle!Q593)</f>
        <v>Coverage areas 1 and 2 (market method)</v>
      </c>
      <c r="C39" s="54" t="str">
        <f>IF('About Databook'!$A$15='About Databook'!$C$61,Toggle!B593,Toggle!R593)</f>
        <v>t CO₂-eq.</v>
      </c>
      <c r="D39" s="113">
        <v>86410.417388088565</v>
      </c>
      <c r="E39" s="113">
        <v>278521.28189516824</v>
      </c>
      <c r="F39" s="113">
        <v>294690.63831536798</v>
      </c>
      <c r="G39" s="113">
        <v>17813.084971877495</v>
      </c>
      <c r="H39" s="113">
        <v>93849.935457907253</v>
      </c>
      <c r="I39" s="128">
        <v>773453.34601081931</v>
      </c>
      <c r="J39" s="375"/>
    </row>
    <row r="40" spans="2:11" ht="20" x14ac:dyDescent="0.35">
      <c r="B40" s="42" t="str">
        <f>IF('About Databook'!$A$15='About Databook'!$C$61,Toggle!A595,Toggle!Q595)</f>
        <v>Greenhouse gas emissions intensity (Scope 1 and 2)</v>
      </c>
      <c r="C40" s="57" t="str">
        <f>IF('About Databook'!$A$15='About Databook'!$C$61,Toggle!B595,Toggle!R595)</f>
        <v>t CO₂-eq per thou. oz eq</v>
      </c>
      <c r="D40" s="263">
        <v>1.358594944971504</v>
      </c>
      <c r="E40" s="263">
        <v>1.6400606487095033</v>
      </c>
      <c r="F40" s="263">
        <v>1.4063394604853343</v>
      </c>
      <c r="G40" s="263">
        <v>6.4873734839905985</v>
      </c>
      <c r="H40" s="263">
        <v>1.3919873884486607</v>
      </c>
      <c r="I40" s="328">
        <v>1.5072998034592027</v>
      </c>
      <c r="J40" s="376"/>
    </row>
    <row r="41" spans="2:11" x14ac:dyDescent="0.35">
      <c r="D41" s="132"/>
      <c r="E41" s="132"/>
      <c r="F41" s="132"/>
      <c r="G41" s="132"/>
      <c r="H41" s="132"/>
      <c r="I41" s="347"/>
    </row>
    <row r="42" spans="2:11" x14ac:dyDescent="0.35">
      <c r="B42" s="31" t="str">
        <f>IF('About Databook'!$A$15='About Databook'!$C$61,Toggle!A597,Toggle!Q597)</f>
        <v>Energy consumption</v>
      </c>
      <c r="C42" s="32"/>
      <c r="D42" s="266"/>
      <c r="E42" s="266"/>
      <c r="F42" s="266"/>
      <c r="G42" s="267"/>
      <c r="H42" s="267"/>
      <c r="I42" s="124"/>
    </row>
    <row r="43" spans="2:11" x14ac:dyDescent="0.35">
      <c r="B43" s="42" t="str">
        <f>IF('About Databook'!$A$15='About Databook'!$C$61,Toggle!A598,Toggle!Q598)</f>
        <v>Diesel fuel, including:</v>
      </c>
      <c r="C43" s="54" t="str">
        <f>IF('About Databook'!$A$15='About Databook'!$C$61,Toggle!B598,Toggle!R598)</f>
        <v>GJ</v>
      </c>
      <c r="D43" s="113"/>
      <c r="E43" s="113"/>
      <c r="F43" s="113"/>
      <c r="G43" s="113"/>
      <c r="H43" s="113"/>
      <c r="I43" s="128"/>
    </row>
    <row r="44" spans="2:11" x14ac:dyDescent="0.35">
      <c r="B44" s="44" t="str">
        <f>IF('About Databook'!$A$15='About Databook'!$C$61,Toggle!A599,Toggle!Q599)</f>
        <v>Fuel for transport and self-propelled equipment (2)</v>
      </c>
      <c r="C44" s="54" t="str">
        <f>IF('About Databook'!$A$15='About Databook'!$C$61,Toggle!B599,Toggle!R599)</f>
        <v>GJ</v>
      </c>
      <c r="D44" s="154">
        <v>148071.60999999999</v>
      </c>
      <c r="E44" s="154">
        <v>975585.92</v>
      </c>
      <c r="F44" s="154">
        <v>468657</v>
      </c>
      <c r="G44" s="154">
        <v>0</v>
      </c>
      <c r="H44" s="154">
        <v>98200</v>
      </c>
      <c r="I44" s="339">
        <v>1718192.8</v>
      </c>
      <c r="K44" s="261"/>
    </row>
    <row r="45" spans="2:11" x14ac:dyDescent="0.35">
      <c r="B45" s="44" t="str">
        <f>IF('About Databook'!$A$15='About Databook'!$C$61,Toggle!A600,Toggle!Q600)</f>
        <v>Fuel for electricity generation</v>
      </c>
      <c r="C45" s="54" t="str">
        <f>IF('About Databook'!$A$15='About Databook'!$C$61,Toggle!B600,Toggle!R600)</f>
        <v>GJ</v>
      </c>
      <c r="D45" s="154">
        <v>203.98</v>
      </c>
      <c r="E45" s="154">
        <v>179.5</v>
      </c>
      <c r="F45" s="154">
        <v>6093.64</v>
      </c>
      <c r="G45" s="154">
        <v>0</v>
      </c>
      <c r="H45" s="154">
        <v>0</v>
      </c>
      <c r="I45" s="339">
        <v>6477.1200000000008</v>
      </c>
      <c r="K45" s="261"/>
    </row>
    <row r="46" spans="2:11" x14ac:dyDescent="0.35">
      <c r="B46" s="44" t="str">
        <f>IF('About Databook'!$A$15='About Databook'!$C$61,Toggle!A601,Toggle!Q601)</f>
        <v>Fuel for thermal energy generation</v>
      </c>
      <c r="C46" s="54" t="str">
        <f>IF('About Databook'!$A$15='About Databook'!$C$61,Toggle!B601,Toggle!R601)</f>
        <v>GJ</v>
      </c>
      <c r="D46" s="154">
        <v>214.86</v>
      </c>
      <c r="E46" s="154">
        <v>539.54</v>
      </c>
      <c r="F46" s="154">
        <v>69972.320000000007</v>
      </c>
      <c r="G46" s="154">
        <v>0</v>
      </c>
      <c r="H46" s="154">
        <v>15656.57</v>
      </c>
      <c r="I46" s="339">
        <v>86383.290000000008</v>
      </c>
      <c r="K46" s="261"/>
    </row>
    <row r="47" spans="2:11" x14ac:dyDescent="0.35">
      <c r="B47" s="81" t="str">
        <f>IF('About Databook'!$A$15='About Databook'!$C$61,Toggle!A602,Toggle!Q602)</f>
        <v>Purchased electricity</v>
      </c>
      <c r="C47" s="55" t="str">
        <f>IF('About Databook'!$A$15='About Databook'!$C$61,Toggle!B602,Toggle!R602)</f>
        <v>GJ</v>
      </c>
      <c r="D47" s="154">
        <v>335536.78320000006</v>
      </c>
      <c r="E47" s="154">
        <v>914050.90800000005</v>
      </c>
      <c r="F47" s="154">
        <v>1101790.41552</v>
      </c>
      <c r="G47" s="154">
        <v>79564.924799999979</v>
      </c>
      <c r="H47" s="154">
        <v>364692.76200000005</v>
      </c>
      <c r="I47" s="262">
        <v>2795635.7935200008</v>
      </c>
      <c r="K47" s="261"/>
    </row>
    <row r="48" spans="2:11" s="211" customFormat="1" x14ac:dyDescent="0.35">
      <c r="B48" s="81" t="str">
        <f>IF('About Databook'!$A$15='About Databook'!$C$61,Toggle!A603,Toggle!Q603)</f>
        <v>Purchased heat</v>
      </c>
      <c r="C48" s="55" t="str">
        <f>IF('About Databook'!$A$15='About Databook'!$C$61,Toggle!B603,Toggle!R603)</f>
        <v>GJ</v>
      </c>
      <c r="D48" s="154">
        <v>0</v>
      </c>
      <c r="E48" s="154">
        <v>0</v>
      </c>
      <c r="F48" s="154">
        <v>4875.7773000000007</v>
      </c>
      <c r="G48" s="154">
        <v>0</v>
      </c>
      <c r="H48" s="154">
        <v>0</v>
      </c>
      <c r="I48" s="262">
        <v>4875.7773000000007</v>
      </c>
      <c r="J48" s="288"/>
      <c r="K48" s="261"/>
    </row>
    <row r="49" spans="2:11" x14ac:dyDescent="0.35">
      <c r="B49" s="42" t="str">
        <f>IF('About Databook'!$A$15='About Databook'!$C$61,Toggle!A604,Toggle!Q604)</f>
        <v>Coal for thermal energy generation</v>
      </c>
      <c r="C49" s="54" t="str">
        <f>IF('About Databook'!$A$15='About Databook'!$C$61,Toggle!B604,Toggle!R604)</f>
        <v>GJ</v>
      </c>
      <c r="D49" s="154">
        <v>0</v>
      </c>
      <c r="E49" s="154">
        <v>0</v>
      </c>
      <c r="F49" s="154">
        <v>64904.639999999999</v>
      </c>
      <c r="G49" s="154">
        <v>0</v>
      </c>
      <c r="H49" s="154">
        <v>38619.699999999997</v>
      </c>
      <c r="I49" s="262">
        <v>103524.34</v>
      </c>
      <c r="K49" s="261"/>
    </row>
    <row r="50" spans="2:11" x14ac:dyDescent="0.35">
      <c r="B50" s="42" t="str">
        <f>IF('About Databook'!$A$15='About Databook'!$C$61,Toggle!A605,Toggle!Q605)</f>
        <v>Gasoline (2)</v>
      </c>
      <c r="C50" s="54" t="str">
        <f>IF('About Databook'!$A$15='About Databook'!$C$61,Toggle!B605,Toggle!R605)</f>
        <v>GJ</v>
      </c>
      <c r="D50" s="154">
        <v>1087.4100000000001</v>
      </c>
      <c r="E50" s="154">
        <v>2239.35</v>
      </c>
      <c r="F50" s="154">
        <v>7037.41</v>
      </c>
      <c r="G50" s="154">
        <v>0</v>
      </c>
      <c r="H50" s="154">
        <v>1440.87</v>
      </c>
      <c r="I50" s="339">
        <v>12895.960000000001</v>
      </c>
      <c r="K50" s="261"/>
    </row>
    <row r="51" spans="2:11" x14ac:dyDescent="0.35">
      <c r="B51" s="42" t="str">
        <f>IF('About Databook'!$A$15='About Databook'!$C$61,Toggle!A606,Toggle!Q606)</f>
        <v>Energy content, per thou, oz of gold equivalent</v>
      </c>
      <c r="C51" s="54" t="str">
        <f>IF('About Databook'!$A$15='About Databook'!$C$61,Toggle!B606,Toggle!R606)</f>
        <v>GJ</v>
      </c>
      <c r="D51" s="156">
        <v>7.6272551609503783</v>
      </c>
      <c r="E51" s="156">
        <v>11.144465944781476</v>
      </c>
      <c r="F51" s="156">
        <v>8.2241793898378877</v>
      </c>
      <c r="G51" s="156">
        <v>28.976866400072076</v>
      </c>
      <c r="H51" s="156">
        <v>7.6920505015411056</v>
      </c>
      <c r="I51" s="329">
        <v>9.2138601763555403</v>
      </c>
    </row>
    <row r="52" spans="2:11" x14ac:dyDescent="0.35">
      <c r="D52" s="132"/>
      <c r="E52" s="132"/>
      <c r="F52" s="132"/>
      <c r="G52" s="132"/>
      <c r="H52" s="132"/>
    </row>
    <row r="53" spans="2:11" x14ac:dyDescent="0.35">
      <c r="B53" s="42" t="str">
        <f>IF('About Databook'!$A$15='About Databook'!$C$61,Toggle!A608,Toggle!Q608)</f>
        <v>Diesel fuel, including:</v>
      </c>
      <c r="C53" s="54" t="str">
        <f>IF('About Databook'!$A$15='About Databook'!$C$61,Toggle!B608,Toggle!R608)</f>
        <v>tons</v>
      </c>
      <c r="D53" s="113"/>
      <c r="E53" s="113"/>
      <c r="F53" s="113"/>
      <c r="G53" s="113"/>
      <c r="H53" s="113"/>
      <c r="I53" s="128"/>
    </row>
    <row r="54" spans="2:11" x14ac:dyDescent="0.35">
      <c r="B54" s="44" t="str">
        <f>IF('About Databook'!$A$15='About Databook'!$C$61,Toggle!A609,Toggle!Q609)</f>
        <v>Fuel for transport and self-propelled equipment (2)</v>
      </c>
      <c r="C54" s="54" t="str">
        <f>IF('About Databook'!$A$15='About Databook'!$C$61,Toggle!B609,Toggle!R609)</f>
        <v>tons</v>
      </c>
      <c r="D54" s="156">
        <v>3443.53</v>
      </c>
      <c r="E54" s="156">
        <v>22688.04</v>
      </c>
      <c r="F54" s="156">
        <v>10899</v>
      </c>
      <c r="G54" s="155">
        <v>0</v>
      </c>
      <c r="H54" s="156">
        <v>2283.7199999999998</v>
      </c>
      <c r="I54" s="128">
        <v>39957.97</v>
      </c>
      <c r="K54" s="336"/>
    </row>
    <row r="55" spans="2:11" x14ac:dyDescent="0.35">
      <c r="B55" s="44" t="str">
        <f>IF('About Databook'!$A$15='About Databook'!$C$61,Toggle!A610,Toggle!Q610)</f>
        <v>Fuel for electricity generation</v>
      </c>
      <c r="C55" s="54" t="str">
        <f>IF('About Databook'!$A$15='About Databook'!$C$61,Toggle!B610,Toggle!R610)</f>
        <v>tons</v>
      </c>
      <c r="D55" s="156">
        <v>4.74</v>
      </c>
      <c r="E55" s="156">
        <v>4.17</v>
      </c>
      <c r="F55" s="156">
        <v>141.71</v>
      </c>
      <c r="G55" s="156">
        <v>0</v>
      </c>
      <c r="H55" s="156">
        <v>0</v>
      </c>
      <c r="I55" s="128">
        <v>150.62</v>
      </c>
      <c r="K55" s="336"/>
    </row>
    <row r="56" spans="2:11" x14ac:dyDescent="0.35">
      <c r="B56" s="44" t="str">
        <f>IF('About Databook'!$A$15='About Databook'!$C$61,Toggle!A611,Toggle!Q611)</f>
        <v>Fuel for thermal energy generation</v>
      </c>
      <c r="C56" s="54" t="str">
        <f>IF('About Databook'!$A$15='About Databook'!$C$61,Toggle!B611,Toggle!R611)</f>
        <v>tons</v>
      </c>
      <c r="D56" s="156">
        <v>4.9966782389999995</v>
      </c>
      <c r="E56" s="156">
        <v>12.55</v>
      </c>
      <c r="F56" s="156">
        <v>1627.2600000000002</v>
      </c>
      <c r="G56" s="156">
        <v>0</v>
      </c>
      <c r="H56" s="156">
        <v>364.11</v>
      </c>
      <c r="I56" s="128">
        <v>2008.9166782390002</v>
      </c>
      <c r="K56" s="336"/>
    </row>
    <row r="57" spans="2:11" x14ac:dyDescent="0.35">
      <c r="B57" s="81" t="str">
        <f>IF('About Databook'!$A$15='About Databook'!$C$61,Toggle!A612,Toggle!Q612)</f>
        <v>Purchased electricity</v>
      </c>
      <c r="C57" s="55" t="str">
        <f>IF('About Databook'!$A$15='About Databook'!$C$61,Toggle!B612,Toggle!R612)</f>
        <v>thou. kW</v>
      </c>
      <c r="D57" s="113">
        <v>93204.662000000011</v>
      </c>
      <c r="E57" s="113">
        <v>253903.03</v>
      </c>
      <c r="F57" s="113">
        <v>306052.89319999999</v>
      </c>
      <c r="G57" s="113">
        <v>22101.367999999995</v>
      </c>
      <c r="H57" s="113">
        <v>101303.54500000001</v>
      </c>
      <c r="I57" s="128">
        <v>776565.49820000015</v>
      </c>
      <c r="K57" s="336"/>
    </row>
    <row r="58" spans="2:11" s="211" customFormat="1" x14ac:dyDescent="0.35">
      <c r="B58" s="81" t="str">
        <f>IF('About Databook'!$A$15='About Databook'!$C$61,Toggle!A613,Toggle!Q613)</f>
        <v>Purchased heat</v>
      </c>
      <c r="C58" s="55" t="str">
        <f>IF('About Databook'!$A$15='About Databook'!$C$61,Toggle!B613,Toggle!R613)</f>
        <v>thou. kW</v>
      </c>
      <c r="D58" s="113">
        <v>0</v>
      </c>
      <c r="E58" s="113">
        <v>0</v>
      </c>
      <c r="F58" s="113">
        <v>1354.3825834416841</v>
      </c>
      <c r="G58" s="113">
        <v>0</v>
      </c>
      <c r="H58" s="113">
        <v>0</v>
      </c>
      <c r="I58" s="128">
        <v>1354.3825834416841</v>
      </c>
      <c r="J58" s="288"/>
      <c r="K58" s="336"/>
    </row>
    <row r="59" spans="2:11" x14ac:dyDescent="0.35">
      <c r="B59" s="42" t="str">
        <f>IF('About Databook'!$A$15='About Databook'!$C$61,Toggle!A614,Toggle!Q614)</f>
        <v>Coal for thermal energy generation</v>
      </c>
      <c r="C59" s="54" t="str">
        <f>IF('About Databook'!$A$15='About Databook'!$C$61,Toggle!B614,Toggle!R614)</f>
        <v>tons</v>
      </c>
      <c r="D59" s="155">
        <v>0</v>
      </c>
      <c r="E59" s="155">
        <v>0</v>
      </c>
      <c r="F59" s="156">
        <v>3217.88</v>
      </c>
      <c r="G59" s="155">
        <v>0</v>
      </c>
      <c r="H59" s="156">
        <v>1914.71</v>
      </c>
      <c r="I59" s="128">
        <v>5132.59</v>
      </c>
      <c r="K59" s="336"/>
    </row>
    <row r="60" spans="2:11" x14ac:dyDescent="0.35">
      <c r="B60" s="42" t="str">
        <f>IF('About Databook'!$A$15='About Databook'!$C$61,Toggle!A615,Toggle!Q615)</f>
        <v>Gasoline (2)</v>
      </c>
      <c r="C60" s="54" t="str">
        <f>IF('About Databook'!$A$15='About Databook'!$C$61,Toggle!B615,Toggle!R615)</f>
        <v>tons</v>
      </c>
      <c r="D60" s="113">
        <v>24.546558612999998</v>
      </c>
      <c r="E60" s="113">
        <v>50.549584462000006</v>
      </c>
      <c r="F60" s="113">
        <v>158.85802574317643</v>
      </c>
      <c r="G60" s="113">
        <v>0</v>
      </c>
      <c r="H60" s="113">
        <v>32.525224602882346</v>
      </c>
      <c r="I60" s="128">
        <v>291.10939342105877</v>
      </c>
      <c r="K60" s="336"/>
    </row>
    <row r="61" spans="2:11" s="211" customFormat="1" x14ac:dyDescent="0.35">
      <c r="B61" s="42"/>
      <c r="C61" s="54"/>
      <c r="D61" s="113"/>
      <c r="E61" s="113"/>
      <c r="F61" s="113"/>
      <c r="G61" s="113"/>
      <c r="H61" s="113"/>
      <c r="I61" s="128"/>
      <c r="J61" s="288"/>
    </row>
    <row r="62" spans="2:11" s="5" customFormat="1" ht="14" x14ac:dyDescent="0.3">
      <c r="B62" s="31" t="str">
        <f>IF('About Databook'!$A$15='About Databook'!$C$61,Toggle!A616,Toggle!Q616)</f>
        <v>Water Resources Management</v>
      </c>
      <c r="C62" s="32"/>
      <c r="D62" s="182"/>
      <c r="E62" s="182"/>
      <c r="F62" s="182"/>
      <c r="G62" s="183"/>
      <c r="H62" s="267"/>
      <c r="I62" s="124"/>
      <c r="J62" s="288"/>
    </row>
    <row r="63" spans="2:11" s="1" customFormat="1" x14ac:dyDescent="0.35">
      <c r="B63" s="47" t="str">
        <f>IF('About Databook'!$A$15='About Databook'!$C$61,Toggle!A617,Toggle!Q617)</f>
        <v>Fresh water intake</v>
      </c>
      <c r="C63" s="56" t="str">
        <f>IF('About Databook'!$A$15='About Databook'!$C$61,Toggle!B617,Toggle!R617)</f>
        <v>megaliter</v>
      </c>
      <c r="D63" s="106">
        <v>1418.989</v>
      </c>
      <c r="E63" s="106">
        <v>4401.2830000000004</v>
      </c>
      <c r="F63" s="106">
        <v>2124.49739</v>
      </c>
      <c r="G63" s="106">
        <v>0.86168</v>
      </c>
      <c r="H63" s="106">
        <v>1138.8</v>
      </c>
      <c r="I63" s="327">
        <v>9084.4310700000005</v>
      </c>
      <c r="J63" s="294"/>
    </row>
    <row r="64" spans="2:11" x14ac:dyDescent="0.35">
      <c r="B64" s="49" t="str">
        <f>IF('About Databook'!$A$15='About Databook'!$C$61,Toggle!A618,Toggle!Q618)</f>
        <v>Groundwater</v>
      </c>
      <c r="C64" s="54" t="str">
        <f>IF('About Databook'!$A$15='About Databook'!$C$61,Toggle!B618,Toggle!R618)</f>
        <v>megaliter</v>
      </c>
      <c r="D64" s="70">
        <v>1418.989</v>
      </c>
      <c r="E64" s="70">
        <v>0</v>
      </c>
      <c r="F64" s="70">
        <v>309.98399999999998</v>
      </c>
      <c r="G64" s="70">
        <v>0</v>
      </c>
      <c r="H64" s="70">
        <v>1138.8</v>
      </c>
      <c r="I64" s="129">
        <v>2867.7730000000001</v>
      </c>
    </row>
    <row r="65" spans="2:10" x14ac:dyDescent="0.35">
      <c r="B65" s="49" t="str">
        <f>IF('About Databook'!$A$15='About Databook'!$C$61,Toggle!A619,Toggle!Q619)</f>
        <v>Surface waters</v>
      </c>
      <c r="C65" s="54" t="str">
        <f>IF('About Databook'!$A$15='About Databook'!$C$61,Toggle!B619,Toggle!R619)</f>
        <v>megaliter</v>
      </c>
      <c r="D65" s="70">
        <v>0</v>
      </c>
      <c r="E65" s="70">
        <v>4401.2830000000004</v>
      </c>
      <c r="F65" s="70">
        <v>0</v>
      </c>
      <c r="G65" s="70">
        <v>0</v>
      </c>
      <c r="H65" s="70">
        <v>0</v>
      </c>
      <c r="I65" s="129">
        <v>4401.2830000000004</v>
      </c>
      <c r="J65" s="295"/>
    </row>
    <row r="66" spans="2:10" s="132" customFormat="1" x14ac:dyDescent="0.35">
      <c r="B66" s="116" t="str">
        <f>IF('About Databook'!$A$15='About Databook'!$C$61,Toggle!A620,Toggle!Q620)</f>
        <v>External water supply systems</v>
      </c>
      <c r="C66" s="55" t="str">
        <f>IF('About Databook'!$A$15='About Databook'!$C$61,Toggle!B620,Toggle!R620)</f>
        <v>megaliter</v>
      </c>
      <c r="D66" s="70">
        <v>0</v>
      </c>
      <c r="E66" s="70">
        <v>0</v>
      </c>
      <c r="F66" s="70">
        <v>1814.5133900000001</v>
      </c>
      <c r="G66" s="70">
        <v>0.86168</v>
      </c>
      <c r="H66" s="70">
        <v>0</v>
      </c>
      <c r="I66" s="129">
        <v>1815.3750700000001</v>
      </c>
      <c r="J66" s="345"/>
    </row>
    <row r="67" spans="2:10" s="1" customFormat="1" x14ac:dyDescent="0.35">
      <c r="B67" s="47" t="str">
        <f>IF('About Databook'!$A$15='About Databook'!$C$61,Toggle!A624,Toggle!Q624)</f>
        <v>Water drainage, including:</v>
      </c>
      <c r="C67" s="56" t="str">
        <f>IF('About Databook'!$A$15='About Databook'!$C$61,Toggle!B624,Toggle!R624)</f>
        <v>megaliter</v>
      </c>
      <c r="D67" s="55">
        <v>0</v>
      </c>
      <c r="E67" s="55">
        <v>0</v>
      </c>
      <c r="F67" s="55">
        <v>32.119999999999997</v>
      </c>
      <c r="G67" s="55">
        <v>0</v>
      </c>
      <c r="H67" s="55">
        <v>14.561999999999999</v>
      </c>
      <c r="I67" s="106">
        <v>46.681999999999995</v>
      </c>
      <c r="J67" s="294"/>
    </row>
    <row r="68" spans="2:10" x14ac:dyDescent="0.35">
      <c r="B68" s="49" t="str">
        <f>IF('About Databook'!$A$15='About Databook'!$C$61,Toggle!A625,Toggle!Q625)</f>
        <v>into waterways</v>
      </c>
      <c r="C68" s="54" t="str">
        <f>IF('About Databook'!$A$15='About Databook'!$C$61,Toggle!B625,Toggle!R625)</f>
        <v>megaliter</v>
      </c>
      <c r="D68" s="55">
        <v>0</v>
      </c>
      <c r="E68" s="55">
        <v>0</v>
      </c>
      <c r="F68" s="55">
        <v>0</v>
      </c>
      <c r="G68" s="55">
        <v>0</v>
      </c>
      <c r="H68" s="55">
        <v>0</v>
      </c>
      <c r="I68" s="129">
        <v>0</v>
      </c>
    </row>
    <row r="69" spans="2:10" x14ac:dyDescent="0.35">
      <c r="B69" s="49" t="str">
        <f>IF('About Databook'!$A$15='About Databook'!$C$61,Toggle!A626,Toggle!Q626)</f>
        <v>on the relief</v>
      </c>
      <c r="C69" s="54" t="str">
        <f>IF('About Databook'!$A$15='About Databook'!$C$61,Toggle!B626,Toggle!R626)</f>
        <v>megaliter</v>
      </c>
      <c r="D69" s="55">
        <v>0</v>
      </c>
      <c r="E69" s="55">
        <v>0</v>
      </c>
      <c r="F69" s="55">
        <v>0</v>
      </c>
      <c r="G69" s="55">
        <v>0</v>
      </c>
      <c r="H69" s="55">
        <v>0</v>
      </c>
      <c r="I69" s="129">
        <v>0</v>
      </c>
    </row>
    <row r="70" spans="2:10" x14ac:dyDescent="0.35">
      <c r="B70" s="49" t="str">
        <f>IF('About Databook'!$A$15='About Databook'!$C$61,Toggle!A627,Toggle!Q627)</f>
        <v>into the sewer</v>
      </c>
      <c r="C70" s="54" t="str">
        <f>IF('About Databook'!$A$15='About Databook'!$C$61,Toggle!B627,Toggle!R627)</f>
        <v>megaliter</v>
      </c>
      <c r="D70" s="55">
        <v>0</v>
      </c>
      <c r="E70" s="55">
        <v>0</v>
      </c>
      <c r="F70" s="55">
        <v>0</v>
      </c>
      <c r="G70" s="55">
        <v>0</v>
      </c>
      <c r="H70" s="55">
        <v>0</v>
      </c>
      <c r="I70" s="129">
        <v>0</v>
      </c>
    </row>
    <row r="71" spans="2:10" x14ac:dyDescent="0.35">
      <c r="B71" s="49" t="str">
        <f>IF('About Databook'!$A$15='About Databook'!$C$61,Toggle!A628,Toggle!Q628)</f>
        <v>third party</v>
      </c>
      <c r="C71" s="54" t="str">
        <f>IF('About Databook'!$A$15='About Databook'!$C$61,Toggle!B628,Toggle!R628)</f>
        <v>megaliter</v>
      </c>
      <c r="D71" s="55">
        <v>0</v>
      </c>
      <c r="E71" s="55">
        <v>0</v>
      </c>
      <c r="F71" s="55">
        <v>32.119999999999997</v>
      </c>
      <c r="G71" s="55">
        <v>0</v>
      </c>
      <c r="H71" s="55">
        <v>14.561999999999999</v>
      </c>
      <c r="I71" s="129">
        <v>46.681999999999995</v>
      </c>
    </row>
    <row r="72" spans="2:10" s="1" customFormat="1" x14ac:dyDescent="0.35">
      <c r="B72" s="47" t="str">
        <f>IF('About Databook'!$A$15='About Databook'!$C$61,Toggle!A629,Toggle!Q629)</f>
        <v>Total volume of water consumption</v>
      </c>
      <c r="C72" s="56" t="str">
        <f>IF('About Databook'!$A$15='About Databook'!$C$61,Toggle!B629,Toggle!R629)</f>
        <v>megaliter</v>
      </c>
      <c r="D72" s="107">
        <v>2538.5889999999999</v>
      </c>
      <c r="E72" s="107">
        <v>8571.7080000000005</v>
      </c>
      <c r="F72" s="107">
        <v>8308.5453899999993</v>
      </c>
      <c r="G72" s="107">
        <v>0.86168</v>
      </c>
      <c r="H72" s="107">
        <v>2767.0219999999999</v>
      </c>
      <c r="I72" s="107">
        <v>22186.726069999997</v>
      </c>
      <c r="J72" s="294"/>
    </row>
    <row r="73" spans="2:10" s="1" customFormat="1" x14ac:dyDescent="0.35">
      <c r="B73" s="42" t="str">
        <f>IF('About Databook'!$A$15='About Databook'!$C$61,Toggle!A630,Toggle!Q630)</f>
        <v>Volume of reused and recycled water</v>
      </c>
      <c r="C73" s="54" t="str">
        <f>IF('About Databook'!$A$15='About Databook'!$C$61,Toggle!B630,Toggle!R630)</f>
        <v>megaliter</v>
      </c>
      <c r="D73" s="70">
        <v>1119.5999999999999</v>
      </c>
      <c r="E73" s="70">
        <v>4170.4250000000002</v>
      </c>
      <c r="F73" s="70">
        <v>6216.1679999999997</v>
      </c>
      <c r="G73" s="70">
        <v>0</v>
      </c>
      <c r="H73" s="70">
        <v>1642.7840000000001</v>
      </c>
      <c r="I73" s="129">
        <v>13148.976999999999</v>
      </c>
      <c r="J73" s="294"/>
    </row>
    <row r="74" spans="2:10" x14ac:dyDescent="0.35">
      <c r="B74" s="42" t="str">
        <f>IF('About Databook'!$A$15='About Databook'!$C$61,Toggle!A631,Toggle!Q631)</f>
        <v>Share of reused and recycled water</v>
      </c>
      <c r="C74" s="54" t="str">
        <f>IF('About Databook'!$A$15='About Databook'!$C$61,Toggle!B631,Toggle!R631)</f>
        <v>%</v>
      </c>
      <c r="D74" s="271">
        <v>0.44103240028220397</v>
      </c>
      <c r="E74" s="271">
        <v>0.48653372233398523</v>
      </c>
      <c r="F74" s="271">
        <v>0.74528442388455529</v>
      </c>
      <c r="G74" s="271">
        <v>0</v>
      </c>
      <c r="H74" s="271">
        <v>0.59059298586704556</v>
      </c>
      <c r="I74" s="271">
        <v>0.59140627287555558</v>
      </c>
    </row>
    <row r="75" spans="2:10" ht="20" x14ac:dyDescent="0.35">
      <c r="B75" s="330" t="str">
        <f>IF('About Databook'!$A$15='About Databook'!$C$61,Toggle!A632,Toggle!Q632)</f>
        <v>Freshwater consumption intensity</v>
      </c>
      <c r="C75" s="338" t="str">
        <f>IF('About Databook'!$A$15='About Databook'!$C$61,Toggle!B632,Toggle!R632)</f>
        <v>megaliter/ton of processed ore</v>
      </c>
      <c r="D75" s="337">
        <v>1.1451863999541489</v>
      </c>
      <c r="E75" s="337">
        <v>0.82573952546552809</v>
      </c>
      <c r="F75" s="337">
        <v>0.35820212334127727</v>
      </c>
      <c r="G75" s="337">
        <v>0</v>
      </c>
      <c r="H75" s="337">
        <v>0.84836885164593345</v>
      </c>
      <c r="I75" s="337">
        <v>0.65626894782132628</v>
      </c>
    </row>
    <row r="76" spans="2:10" x14ac:dyDescent="0.35">
      <c r="B76" s="343"/>
    </row>
    <row r="77" spans="2:10" x14ac:dyDescent="0.35">
      <c r="B77" s="76" t="str">
        <f>IF('About Databook'!$A$15='About Databook'!$C$61,Toggle!A634,Toggle!Q634)</f>
        <v>Notes:</v>
      </c>
    </row>
    <row r="78" spans="2:10" x14ac:dyDescent="0.35">
      <c r="B78" s="37" t="str">
        <f>IF('About Databook'!$A$15='About Databook'!$C$61,Toggle!A635,Toggle!Q635)</f>
        <v>1) The "Total for the Group" data additionally includes the number of employees of subsidiary companies.</v>
      </c>
      <c r="C78" s="132"/>
      <c r="D78" s="132"/>
      <c r="E78" s="132"/>
      <c r="F78" s="132"/>
    </row>
    <row r="79" spans="2:10" x14ac:dyDescent="0.35">
      <c r="B79" s="37" t="str">
        <f>IF('About Databook'!$A$15='About Databook'!$C$61,Toggle!A636,Toggle!Q636)</f>
        <v>2) The "Total for the Group" data additionally includes fuel consumption of mining equipment for rent and fuel consumption of the Head Office.</v>
      </c>
      <c r="C79" s="132"/>
      <c r="D79" s="132"/>
      <c r="E79" s="132"/>
      <c r="F79" s="132"/>
    </row>
  </sheetData>
  <sheetProtection algorithmName="SHA-512" hashValue="Atnun7jBTfN9qcYC6ZH+DZ/DMlrKA6NdTy6k086emJrr685NIpyduAULw3OUo+jIec/78Iscj0yzMSX/kVYZig==" saltValue="a++ALvHdslFnnaxUn1jbWg==" spinCount="100000" sheet="1" objects="1" scenarios="1" selectLockedCells="1" selectUn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7A7D-A952-4EE9-8E43-7472DB0DB3B6}">
  <dimension ref="B2:G125"/>
  <sheetViews>
    <sheetView showGridLines="0" zoomScale="55" zoomScaleNormal="55" workbookViewId="0">
      <pane ySplit="4" topLeftCell="A5" activePane="bottomLeft" state="frozen"/>
      <selection activeCell="O72" sqref="O72"/>
      <selection pane="bottomLeft" activeCell="C2" sqref="C2"/>
    </sheetView>
  </sheetViews>
  <sheetFormatPr defaultColWidth="8.7265625" defaultRowHeight="15.5" x14ac:dyDescent="0.35"/>
  <cols>
    <col min="1" max="1" width="2.54296875" style="62" customWidth="1"/>
    <col min="2" max="2" width="76" style="61" customWidth="1"/>
    <col min="3" max="3" width="65.1796875" style="7" customWidth="1"/>
    <col min="4" max="4" width="75.453125" style="7" customWidth="1"/>
    <col min="5" max="5" width="68.81640625" style="7" customWidth="1"/>
    <col min="6" max="16384" width="8.7265625" style="62"/>
  </cols>
  <sheetData>
    <row r="2" spans="2:5" ht="20" x14ac:dyDescent="0.35">
      <c r="B2" s="68" t="str">
        <f>IF('About Databook'!$A$15='About Databook'!$C$61,Toggle!A639,Toggle!Q639)</f>
        <v>GRI content index</v>
      </c>
    </row>
    <row r="4" spans="2:5" s="27" customFormat="1" x14ac:dyDescent="0.35">
      <c r="B4" s="65" t="str">
        <f>IF('About Databook'!$A$15='About Databook'!$C$61,Toggle!A641,Toggle!Q641)</f>
        <v>GRI standard</v>
      </c>
      <c r="C4" s="66" t="str">
        <f>IF('About Databook'!$A$15='About Databook'!$C$61,Toggle!B641,Toggle!R641)</f>
        <v>Number and name of the indicator</v>
      </c>
      <c r="D4" s="66" t="str">
        <f>IF('About Databook'!$A$15='About Databook'!$C$61,Toggle!C641,Toggle!S641)</f>
        <v>Location in the Sustainability report for 2024</v>
      </c>
      <c r="E4" s="66" t="str">
        <f>IF('About Databook'!$A$15='About Databook'!$C$61,Toggle!D641,Toggle!T641)</f>
        <v>Location in the databook with data in the ESG area</v>
      </c>
    </row>
    <row r="5" spans="2:5" x14ac:dyDescent="0.35">
      <c r="B5" s="64" t="str">
        <f>IF('About Databook'!$A$15='About Databook'!$C$61,Toggle!A642,Toggle!Q642)</f>
        <v>GRI 1: Foundation (Foundation 2021)</v>
      </c>
      <c r="C5" s="63"/>
      <c r="D5" s="63"/>
      <c r="E5" s="63"/>
    </row>
    <row r="6" spans="2:5" x14ac:dyDescent="0.35">
      <c r="B6" s="67" t="str">
        <f>IF('About Databook'!$A$15='About Databook'!$C$61,Toggle!A643,Toggle!Q643)</f>
        <v>GRI 2: General Disclosures (2021)</v>
      </c>
      <c r="C6" s="63" t="str">
        <f>IF('About Databook'!$A$15='About Databook'!$C$61,Toggle!B643,Toggle!R643)</f>
        <v>2-1 Company Information</v>
      </c>
      <c r="D6" s="63" t="str">
        <f>IF('About Databook'!$A$15='About Databook'!$C$61,Toggle!C643,Toggle!S643)</f>
        <v>Section I. About the Company</v>
      </c>
      <c r="E6" s="63" t="str">
        <f>IF('About Databook'!$A$15='About Databook'!$C$61,Toggle!D643,Toggle!T643)</f>
        <v>-</v>
      </c>
    </row>
    <row r="7" spans="2:5" ht="31" x14ac:dyDescent="0.35">
      <c r="C7" s="63" t="str">
        <f>IF('About Databook'!$A$15='About Databook'!$C$61,Toggle!B644,Toggle!R644)</f>
        <v>2-2 Legal entities included in the organization's consolidated sustainability reporting</v>
      </c>
      <c r="D7" s="63" t="str">
        <f>IF('About Databook'!$A$15='About Databook'!$C$61,Toggle!C644,Toggle!S644)</f>
        <v>Appenidix 3. Reporting perimeter</v>
      </c>
      <c r="E7" s="63" t="str">
        <f>IF('About Databook'!$A$15='About Databook'!$C$61,Toggle!D644,Toggle!T644)</f>
        <v>Reporting perimeter</v>
      </c>
    </row>
    <row r="8" spans="2:5" ht="31" x14ac:dyDescent="0.35">
      <c r="C8" s="63" t="str">
        <f>IF('About Databook'!$A$15='About Databook'!$C$61,Toggle!B645,Toggle!R645)</f>
        <v>2-3 Reporting period, reporting frequency and contact information</v>
      </c>
      <c r="D8" s="63" t="str">
        <f>IF('About Databook'!$A$15='About Databook'!$C$61,Toggle!C645,Toggle!S645)</f>
        <v>Section About the report</v>
      </c>
      <c r="E8" s="63" t="str">
        <f>IF('About Databook'!$A$15='About Databook'!$C$61,Toggle!D645,Toggle!T645)</f>
        <v>Title Tab</v>
      </c>
    </row>
    <row r="9" spans="2:5" x14ac:dyDescent="0.35">
      <c r="C9" s="63" t="str">
        <f>IF('About Databook'!$A$15='About Databook'!$C$61,Toggle!B646,Toggle!R646)</f>
        <v>2-4 Revision of data from previous reports</v>
      </c>
      <c r="D9" s="63" t="str">
        <f>IF('About Databook'!$A$15='About Databook'!$C$61,Toggle!C646,Toggle!S646)</f>
        <v>In the footnotes of the 2024 Sustainability Report</v>
      </c>
      <c r="E9" s="63" t="str">
        <f>IF('About Databook'!$A$15='About Databook'!$C$61,Toggle!D646,Toggle!T646)</f>
        <v>-</v>
      </c>
    </row>
    <row r="10" spans="2:5" x14ac:dyDescent="0.35">
      <c r="C10" s="63" t="str">
        <f>IF('About Databook'!$A$15='About Databook'!$C$61,Toggle!B647,Toggle!R647)</f>
        <v>2-5 External assurance of financial statements</v>
      </c>
      <c r="D10" s="63" t="str">
        <f>IF('About Databook'!$A$15='About Databook'!$C$61,Toggle!C647,Toggle!S647)</f>
        <v>Section About the report</v>
      </c>
      <c r="E10" s="63" t="str">
        <f>IF('About Databook'!$A$15='About Databook'!$C$61,Toggle!D647,Toggle!T647)</f>
        <v>External Assurance Tab</v>
      </c>
    </row>
    <row r="11" spans="2:5" x14ac:dyDescent="0.35">
      <c r="C11" s="63" t="str">
        <f>IF('About Databook'!$A$15='About Databook'!$C$61,Toggle!B648,Toggle!R648)</f>
        <v>2-6 Organizational activities and supply chain</v>
      </c>
      <c r="D11" s="63" t="str">
        <f>IF('About Databook'!$A$15='About Databook'!$C$61,Toggle!C648,Toggle!S648)</f>
        <v>Section I. About the Company</v>
      </c>
      <c r="E11" s="63" t="str">
        <f>IF('About Databook'!$A$15='About Databook'!$C$61,Toggle!D648,Toggle!T648)</f>
        <v>-</v>
      </c>
    </row>
    <row r="12" spans="2:5" s="331" customFormat="1" x14ac:dyDescent="0.35">
      <c r="B12" s="326"/>
      <c r="C12" s="210" t="str">
        <f>IF('About Databook'!$A$15='About Databook'!$C$61,Toggle!B649,Toggle!R649)</f>
        <v>2-7 Employees</v>
      </c>
      <c r="D12" s="210" t="str">
        <f>IF('About Databook'!$A$15='About Databook'!$C$61,Toggle!C649,Toggle!S649)</f>
        <v>Section V. Well-being of our employees</v>
      </c>
      <c r="E12" s="210" t="str">
        <f>IF('About Databook'!$A$15='About Databook'!$C$61,Toggle!D649,Toggle!T649)</f>
        <v>Our People Tab</v>
      </c>
    </row>
    <row r="13" spans="2:5" s="331" customFormat="1" x14ac:dyDescent="0.35">
      <c r="B13" s="326"/>
      <c r="C13" s="210" t="str">
        <f>IF('About Databook'!$A$15='About Databook'!$C$61,Toggle!B650,Toggle!R650)</f>
        <v>2-8 Workers who are not employees of the organization</v>
      </c>
      <c r="D13" s="210" t="str">
        <f>IF('About Databook'!$A$15='About Databook'!$C$61,Toggle!C650,Toggle!S650)</f>
        <v>-</v>
      </c>
      <c r="E13" s="210" t="str">
        <f>IF('About Databook'!$A$15='About Databook'!$C$61,Toggle!D650,Toggle!T650)</f>
        <v>-</v>
      </c>
    </row>
    <row r="14" spans="2:5" s="331" customFormat="1" x14ac:dyDescent="0.35">
      <c r="B14" s="326"/>
      <c r="C14" s="210" t="str">
        <f>IF('About Databook'!$A$15='About Databook'!$C$61,Toggle!B651,Toggle!R651)</f>
        <v>2-9 Corporate Governance Structure</v>
      </c>
      <c r="D14" s="210" t="str">
        <f>IF('About Databook'!$A$15='About Databook'!$C$61,Toggle!C651,Toggle!S651)</f>
        <v>Section III. Corporate governance</v>
      </c>
      <c r="E14" s="210" t="str">
        <f>IF('About Databook'!$A$15='About Databook'!$C$61,Toggle!D651,Toggle!T651)</f>
        <v>Corporate Governance and Ethics Tab</v>
      </c>
    </row>
    <row r="15" spans="2:5" s="331" customFormat="1" ht="31" x14ac:dyDescent="0.35">
      <c r="B15" s="326"/>
      <c r="C15" s="210" t="str">
        <f>IF('About Databook'!$A$15='About Databook'!$C$61,Toggle!B652,Toggle!R652)</f>
        <v>2-10 Procedure for nominating and selecting candidates for membership in the highest corporate governance body</v>
      </c>
      <c r="D15" s="210" t="str">
        <f>IF('About Databook'!$A$15='About Databook'!$C$61,Toggle!C652,Toggle!S652)</f>
        <v>Section III. Corporate governance, subsection The Board of Directors</v>
      </c>
      <c r="E15" s="210" t="str">
        <f>IF('About Databook'!$A$15='About Databook'!$C$61,Toggle!D652,Toggle!T652)</f>
        <v>-</v>
      </c>
    </row>
    <row r="16" spans="2:5" s="331" customFormat="1" x14ac:dyDescent="0.35">
      <c r="B16" s="326"/>
      <c r="C16" s="210" t="str">
        <f>IF('About Databook'!$A$15='About Databook'!$C$61,Toggle!B653,Toggle!R653)</f>
        <v>2-11 Chairman of the highest corporate governance body</v>
      </c>
      <c r="D16" s="210" t="str">
        <f>IF('About Databook'!$A$15='About Databook'!$C$61,Toggle!C653,Toggle!S653)</f>
        <v>Section III. Corporate governance, subsection The Board of Directors</v>
      </c>
      <c r="E16" s="210" t="str">
        <f>IF('About Databook'!$A$15='About Databook'!$C$61,Toggle!D653,Toggle!T653)</f>
        <v>Corporate Governance and Ethics Tab</v>
      </c>
    </row>
    <row r="17" spans="2:5" s="331" customFormat="1" ht="31" x14ac:dyDescent="0.35">
      <c r="B17" s="326"/>
      <c r="C17" s="210" t="str">
        <f>IF('About Databook'!$A$15='About Databook'!$C$61,Toggle!B654,Toggle!R654)</f>
        <v>2-12 The role of the highest corporate governance body in developing goals, values and strategy</v>
      </c>
      <c r="D17" s="210" t="str">
        <f>IF('About Databook'!$A$15='About Databook'!$C$61,Toggle!C654,Toggle!S654)</f>
        <v>Section III. Corporate governance, subsection The Board of Directors</v>
      </c>
      <c r="E17" s="210" t="str">
        <f>IF('About Databook'!$A$15='About Databook'!$C$61,Toggle!D654,Toggle!T654)</f>
        <v>-</v>
      </c>
    </row>
    <row r="18" spans="2:5" s="331" customFormat="1" x14ac:dyDescent="0.35">
      <c r="B18" s="326"/>
      <c r="C18" s="210" t="str">
        <f>IF('About Databook'!$A$15='About Databook'!$C$61,Toggle!B655,Toggle!R655)</f>
        <v>2-13 Delegation of Authority</v>
      </c>
      <c r="D18" s="210" t="str">
        <f>IF('About Databook'!$A$15='About Databook'!$C$61,Toggle!C655,Toggle!S655)</f>
        <v>Section III. Corporate governance</v>
      </c>
      <c r="E18" s="210" t="str">
        <f>IF('About Databook'!$A$15='About Databook'!$C$61,Toggle!D655,Toggle!T655)</f>
        <v>-</v>
      </c>
    </row>
    <row r="19" spans="2:5" s="331" customFormat="1" ht="31" x14ac:dyDescent="0.35">
      <c r="B19" s="326"/>
      <c r="C19" s="210" t="str">
        <f>IF('About Databook'!$A$15='About Databook'!$C$61,Toggle!B656,Toggle!R656)</f>
        <v>2-14 The role of the highest corporate governance body in preparing a sustainability report</v>
      </c>
      <c r="D19" s="210" t="str">
        <f>IF('About Databook'!$A$15='About Databook'!$C$61,Toggle!C656,Toggle!S656)</f>
        <v>Section III. Corporate governance</v>
      </c>
      <c r="E19" s="210" t="str">
        <f>IF('About Databook'!$A$15='About Databook'!$C$61,Toggle!D656,Toggle!T656)</f>
        <v>-</v>
      </c>
    </row>
    <row r="20" spans="2:5" s="331" customFormat="1" x14ac:dyDescent="0.35">
      <c r="B20" s="326"/>
      <c r="C20" s="210" t="str">
        <f>IF('About Databook'!$A$15='About Databook'!$C$61,Toggle!B657,Toggle!R657)</f>
        <v>2-15 Conflicts of Interest</v>
      </c>
      <c r="D20" s="210" t="str">
        <f>IF('About Databook'!$A$15='About Databook'!$C$61,Toggle!C657,Toggle!S657)</f>
        <v>Section III. Corporate governance</v>
      </c>
      <c r="E20" s="210" t="str">
        <f>IF('About Databook'!$A$15='About Databook'!$C$61,Toggle!D657,Toggle!T657)</f>
        <v>Corporate Governance and Ethics Tab</v>
      </c>
    </row>
    <row r="21" spans="2:5" s="331" customFormat="1" ht="31" x14ac:dyDescent="0.35">
      <c r="B21" s="326"/>
      <c r="C21" s="210" t="str">
        <f>IF('About Databook'!$A$15='About Databook'!$C$61,Toggle!B658,Toggle!R658)</f>
        <v>2-16 Mechanism for filing significant complaints and appeals</v>
      </c>
      <c r="D21" s="210" t="str">
        <f>IF('About Databook'!$A$15='About Databook'!$C$61,Toggle!C658,Toggle!S658)</f>
        <v>Section III. Corporate governance, subsection Business ethics and compliance</v>
      </c>
      <c r="E21" s="210" t="str">
        <f>IF('About Databook'!$A$15='About Databook'!$C$61,Toggle!D658,Toggle!T658)</f>
        <v>Local Communities Tab</v>
      </c>
    </row>
    <row r="22" spans="2:5" s="331" customFormat="1" ht="31" x14ac:dyDescent="0.35">
      <c r="B22" s="326"/>
      <c r="C22" s="210" t="str">
        <f>IF('About Databook'!$A$15='About Databook'!$C$61,Toggle!B659,Toggle!R659)</f>
        <v>2-17 Collective knowledge of members of the highest corporate governance body</v>
      </c>
      <c r="D22" s="210" t="str">
        <f>IF('About Databook'!$A$15='About Databook'!$C$61,Toggle!C659,Toggle!S659)</f>
        <v>Section III. Corporate governance, subsection The Board of Directors</v>
      </c>
      <c r="E22" s="210" t="str">
        <f>IF('About Databook'!$A$15='About Databook'!$C$61,Toggle!D659,Toggle!T659)</f>
        <v>Corporate Governance and Ethics Tab</v>
      </c>
    </row>
    <row r="23" spans="2:5" s="331" customFormat="1" ht="31" x14ac:dyDescent="0.35">
      <c r="B23" s="326"/>
      <c r="C23" s="210" t="str">
        <f>IF('About Databook'!$A$15='About Databook'!$C$61,Toggle!B660,Toggle!R660)</f>
        <v>2-18 Evaluation of the activities of the highest corporate governance body</v>
      </c>
      <c r="D23" s="210" t="str">
        <f>IF('About Databook'!$A$15='About Databook'!$C$61,Toggle!C660,Toggle!S660)</f>
        <v>Section III. Corporate governance, subsection The Board of Directors</v>
      </c>
      <c r="E23" s="210" t="str">
        <f>IF('About Databook'!$A$15='About Databook'!$C$61,Toggle!D660,Toggle!T660)</f>
        <v>-</v>
      </c>
    </row>
    <row r="24" spans="2:5" s="331" customFormat="1" x14ac:dyDescent="0.35">
      <c r="B24" s="326"/>
      <c r="C24" s="210" t="str">
        <f>IF('About Databook'!$A$15='About Databook'!$C$61,Toggle!B661,Toggle!R661)</f>
        <v>2-19 Remuneration Rules</v>
      </c>
      <c r="D24" s="210" t="str">
        <f>IF('About Databook'!$A$15='About Databook'!$C$61,Toggle!C661,Toggle!S661)</f>
        <v>Section III. Corporate governance</v>
      </c>
      <c r="E24" s="210" t="str">
        <f>IF('About Databook'!$A$15='About Databook'!$C$61,Toggle!D661,Toggle!T661)</f>
        <v>-</v>
      </c>
    </row>
    <row r="25" spans="2:5" s="331" customFormat="1" x14ac:dyDescent="0.35">
      <c r="B25" s="326"/>
      <c r="C25" s="210" t="str">
        <f>IF('About Databook'!$A$15='About Databook'!$C$61,Toggle!B662,Toggle!R662)</f>
        <v>2-20 Procedure for determining the amount of remuneration</v>
      </c>
      <c r="D25" s="210" t="str">
        <f>IF('About Databook'!$A$15='About Databook'!$C$61,Toggle!C662,Toggle!S662)</f>
        <v>Section III. Corporate governance</v>
      </c>
      <c r="E25" s="210" t="str">
        <f>IF('About Databook'!$A$15='About Databook'!$C$61,Toggle!D662,Toggle!T662)</f>
        <v>-</v>
      </c>
    </row>
    <row r="26" spans="2:5" s="331" customFormat="1" ht="31" x14ac:dyDescent="0.35">
      <c r="B26" s="326"/>
      <c r="C26" s="210" t="str">
        <f>IF('About Databook'!$A$15='About Databook'!$C$61,Toggle!B663,Toggle!R663)</f>
        <v>2-21 Ratio of total annual compensation of highest paid official to average annual compensation of all employees</v>
      </c>
      <c r="D26" s="210">
        <f>IF('About Databook'!$A$15='About Databook'!$C$61,Toggle!C663,Toggle!S663)</f>
        <v>0</v>
      </c>
      <c r="E26" s="210" t="str">
        <f>IF('About Databook'!$A$15='About Databook'!$C$61,Toggle!D663,Toggle!T663)</f>
        <v>-</v>
      </c>
    </row>
    <row r="27" spans="2:5" s="331" customFormat="1" x14ac:dyDescent="0.35">
      <c r="B27" s="326"/>
      <c r="C27" s="210" t="str">
        <f>IF('About Databook'!$A$15='About Databook'!$C$61,Toggle!B664,Toggle!R664)</f>
        <v>2-22 Statement of Sustainable Development Strategy</v>
      </c>
      <c r="D27" s="210">
        <f>IF('About Databook'!$A$15='About Databook'!$C$61,Toggle!C664,Toggle!S664)</f>
        <v>0</v>
      </c>
      <c r="E27" s="210" t="str">
        <f>IF('About Databook'!$A$15='About Databook'!$C$61,Toggle!D664,Toggle!T664)</f>
        <v>-</v>
      </c>
    </row>
    <row r="28" spans="2:5" s="331" customFormat="1" ht="46.5" x14ac:dyDescent="0.35">
      <c r="B28" s="326"/>
      <c r="C28" s="210" t="str">
        <f>IF('About Databook'!$A$15='About Databook'!$C$61,Toggle!B665,Toggle!R665)</f>
        <v>2-23 Commitment to Politicians</v>
      </c>
      <c r="D28" s="210" t="str">
        <f>IF('About Databook'!$A$15='About Databook'!$C$61,Toggle!C665,Toggle!S665)</f>
        <v>Section II. Sustainability management;
Section III. Corporate governance, subsection Business ethics and compliance</v>
      </c>
      <c r="E28" s="210" t="str">
        <f>IF('About Databook'!$A$15='About Databook'!$C$61,Toggle!D665,Toggle!T665)</f>
        <v>-</v>
      </c>
    </row>
    <row r="29" spans="2:5" s="331" customFormat="1" x14ac:dyDescent="0.35">
      <c r="B29" s="326"/>
      <c r="C29" s="210" t="str">
        <f>IF('About Databook'!$A$15='About Databook'!$C$61,Toggle!B666,Toggle!R666)</f>
        <v>2-24 Implementing Policies</v>
      </c>
      <c r="D29" s="210" t="str">
        <f>IF('About Databook'!$A$15='About Databook'!$C$61,Toggle!C666,Toggle!S666)</f>
        <v>Section II. Sustainability management</v>
      </c>
      <c r="E29" s="210" t="str">
        <f>IF('About Databook'!$A$15='About Databook'!$C$61,Toggle!D666,Toggle!T666)</f>
        <v>-</v>
      </c>
    </row>
    <row r="30" spans="2:5" s="331" customFormat="1" ht="93" x14ac:dyDescent="0.35">
      <c r="B30" s="326"/>
      <c r="C30" s="210" t="str">
        <f>IF('About Databook'!$A$15='About Databook'!$C$61,Toggle!B667,Toggle!R667)</f>
        <v>2-25 Measures to reduce negative impacts</v>
      </c>
      <c r="D30" s="210" t="str">
        <f>IF('About Databook'!$A$15='About Databook'!$C$61,Toggle!C667,Toggle!S667)</f>
        <v>Section II. Sustainability management, subsection Sustainability and climate risk management;
Section III. Corporate governance, subsection Business ethics and compliance;
Section VII. Environmental responsibility, subsection Waste management</v>
      </c>
      <c r="E30" s="210" t="str">
        <f>IF('About Databook'!$A$15='About Databook'!$C$61,Toggle!D667,Toggle!T667)</f>
        <v>Environment Tab</v>
      </c>
    </row>
    <row r="31" spans="2:5" s="331" customFormat="1" ht="31" x14ac:dyDescent="0.35">
      <c r="B31" s="326"/>
      <c r="C31" s="210" t="str">
        <f>IF('About Databook'!$A$15='About Databook'!$C$61,Toggle!B668,Toggle!R668)</f>
        <v>2-26 Mechanisms of interaction</v>
      </c>
      <c r="D31" s="210" t="str">
        <f>IF('About Databook'!$A$15='About Databook'!$C$61,Toggle!C668,Toggle!S668)</f>
        <v>Section III. Corporate governance, subsection Business ethics and compliance</v>
      </c>
      <c r="E31" s="210" t="str">
        <f>IF('About Databook'!$A$15='About Databook'!$C$61,Toggle!D668,Toggle!T668)</f>
        <v>Corporate Governance and Ethics Tab</v>
      </c>
    </row>
    <row r="32" spans="2:5" s="331" customFormat="1" ht="62" x14ac:dyDescent="0.35">
      <c r="B32" s="326"/>
      <c r="C32" s="210" t="str">
        <f>IF('About Databook'!$A$15='About Databook'!$C$61,Toggle!B669,Toggle!R669)</f>
        <v>2-27 Compliance with Law</v>
      </c>
      <c r="D32" s="210" t="str">
        <f>IF('About Databook'!$A$15='About Databook'!$C$61,Toggle!C669,Toggle!S669)</f>
        <v>Section II. Sustainability management, subsection Sustainability risk management;
Section VII. Environmental responsibility, subsection Waste management</v>
      </c>
      <c r="E32" s="210" t="str">
        <f>IF('About Databook'!$A$15='About Databook'!$C$61,Toggle!D669,Toggle!T669)</f>
        <v>Corporate Governance and Ethics Tab</v>
      </c>
    </row>
    <row r="33" spans="2:7" s="331" customFormat="1" x14ac:dyDescent="0.35">
      <c r="B33" s="326"/>
      <c r="C33" s="210" t="str">
        <f>IF('About Databook'!$A$15='About Databook'!$C$61,Toggle!B670,Toggle!R670)</f>
        <v>2-28 Membership in associations</v>
      </c>
      <c r="D33" s="210" t="str">
        <f>IF('About Databook'!$A$15='About Databook'!$C$61,Toggle!C670,Toggle!S670)</f>
        <v>Section II. Sustainability management</v>
      </c>
      <c r="E33" s="210" t="str">
        <f>IF('About Databook'!$A$15='About Databook'!$C$61,Toggle!D670,Toggle!T670)</f>
        <v>Local Communities Tab</v>
      </c>
    </row>
    <row r="34" spans="2:7" s="331" customFormat="1" ht="62" x14ac:dyDescent="0.35">
      <c r="B34" s="326"/>
      <c r="C34" s="210" t="str">
        <f>IF('About Databook'!$A$15='About Databook'!$C$61,Toggle!B671,Toggle!R671)</f>
        <v>2-29 Stakeholder Engagement Approach</v>
      </c>
      <c r="D34" s="210" t="str">
        <f>IF('About Databook'!$A$15='About Databook'!$C$61,Toggle!C671,Toggle!S671)</f>
        <v>Section II. Sustainability management, subsection Stakeholder engagement;
Section IV. Contribution to social and economic development, subsection Regional engagement</v>
      </c>
      <c r="E34" s="210" t="str">
        <f>IF('About Databook'!$A$15='About Databook'!$C$61,Toggle!D671,Toggle!T671)</f>
        <v>Local Communities Tab</v>
      </c>
    </row>
    <row r="35" spans="2:7" s="331" customFormat="1" x14ac:dyDescent="0.35">
      <c r="B35" s="326"/>
      <c r="C35" s="210" t="str">
        <f>IF('About Databook'!$A$15='About Databook'!$C$61,Toggle!B672,Toggle!R672)</f>
        <v>2-30 Collective agreements</v>
      </c>
      <c r="D35" s="210" t="str">
        <f>IF('About Databook'!$A$15='About Databook'!$C$61,Toggle!C672,Toggle!S672)</f>
        <v>Section V. Well-being of our employees, subsection HR management</v>
      </c>
      <c r="E35" s="210" t="str">
        <f>IF('About Databook'!$A$15='About Databook'!$C$61,Toggle!D672,Toggle!T672)</f>
        <v>Our People Tab</v>
      </c>
    </row>
    <row r="36" spans="2:7" s="331" customFormat="1" x14ac:dyDescent="0.35">
      <c r="B36" s="332" t="str">
        <f>IF('About Databook'!$A$15='About Databook'!$C$61,Toggle!A673,Toggle!Q673)</f>
        <v>GRI 3: Material Topics (2021)</v>
      </c>
      <c r="C36" s="210" t="str">
        <f>IF('About Databook'!$A$15='About Databook'!$C$61,Toggle!B673,Toggle!R673)</f>
        <v>3-1 The Process of Identifying Essential Topics</v>
      </c>
      <c r="D36" s="210" t="str">
        <f>IF('About Databook'!$A$15='About Databook'!$C$61,Toggle!C673,Toggle!S673)</f>
        <v>Section II. Sustainability management, subsection Material topics</v>
      </c>
      <c r="E36" s="210" t="str">
        <f>IF('About Databook'!$A$15='About Databook'!$C$61,Toggle!D673,Toggle!T673)</f>
        <v>-</v>
      </c>
    </row>
    <row r="37" spans="2:7" s="331" customFormat="1" x14ac:dyDescent="0.35">
      <c r="B37" s="326"/>
      <c r="C37" s="210" t="str">
        <f>IF('About Databook'!$A$15='About Databook'!$C$61,Toggle!B674,Toggle!R674)</f>
        <v>3-2 List of essential topics</v>
      </c>
      <c r="D37" s="210" t="str">
        <f>IF('About Databook'!$A$15='About Databook'!$C$61,Toggle!C674,Toggle!S674)</f>
        <v>Section II. Sustainability management, subsection Material topics</v>
      </c>
      <c r="E37" s="210" t="str">
        <f>IF('About Databook'!$A$15='About Databook'!$C$61,Toggle!D674,Toggle!T674)</f>
        <v>-</v>
      </c>
    </row>
    <row r="38" spans="2:7" s="331" customFormat="1" x14ac:dyDescent="0.35">
      <c r="B38" s="326"/>
      <c r="C38" s="210" t="str">
        <f>IF('About Databook'!$A$15='About Databook'!$C$61,Toggle!B675,Toggle!R675)</f>
        <v>3-3 Managing Essential Topics</v>
      </c>
      <c r="D38" s="210" t="str">
        <f>IF('About Databook'!$A$15='About Databook'!$C$61,Toggle!C675,Toggle!S675)</f>
        <v>Section II. Sustainability management, subsection Material topics</v>
      </c>
      <c r="E38" s="210" t="str">
        <f>IF('About Databook'!$A$15='About Databook'!$C$61,Toggle!D675,Toggle!T675)</f>
        <v>-</v>
      </c>
    </row>
    <row r="39" spans="2:7" s="331" customFormat="1" ht="31" x14ac:dyDescent="0.35">
      <c r="B39" s="332" t="str">
        <f>IF('About Databook'!$A$15='About Databook'!$C$61,Toggle!A676,Toggle!Q676)</f>
        <v>GRI 201: Economic Performance 2016</v>
      </c>
      <c r="C39" s="210" t="str">
        <f>IF('About Databook'!$A$15='About Databook'!$C$61,Toggle!B676,Toggle!R676)</f>
        <v>201-1 Direct economic value generated and distributed</v>
      </c>
      <c r="D39" s="210" t="str">
        <f>IF('About Databook'!$A$15='About Databook'!$C$61,Toggle!C676,Toggle!S676)</f>
        <v xml:space="preserve">Section I. About the Company, subsection Overview of financial and operating performance </v>
      </c>
      <c r="E39" s="210" t="str">
        <f>IF('About Databook'!$A$15='About Databook'!$C$61,Toggle!D676,Toggle!T676)</f>
        <v>-</v>
      </c>
    </row>
    <row r="40" spans="2:7" s="331" customFormat="1" ht="31" x14ac:dyDescent="0.35">
      <c r="B40" s="326"/>
      <c r="C40" s="210" t="str">
        <f>IF('About Databook'!$A$15='About Databook'!$C$61,Toggle!B677,Toggle!R677)</f>
        <v>201-2 Financial implications and other risks and opportunities for the organization's operations related to climate change</v>
      </c>
      <c r="D40" s="210" t="str">
        <f>IF('About Databook'!$A$15='About Databook'!$C$61,Toggle!C677,Toggle!S677)</f>
        <v>-</v>
      </c>
      <c r="E40" s="210" t="str">
        <f>IF('About Databook'!$A$15='About Databook'!$C$61,Toggle!D677,Toggle!T677)</f>
        <v>-</v>
      </c>
    </row>
    <row r="41" spans="2:7" s="331" customFormat="1" ht="31" x14ac:dyDescent="0.35">
      <c r="B41" s="326"/>
      <c r="C41" s="210" t="str">
        <f>IF('About Databook'!$A$15='About Databook'!$C$61,Toggle!B678,Toggle!R678)</f>
        <v>201-3 Pension and other benefit obligations</v>
      </c>
      <c r="D41" s="210" t="str">
        <f>IF('About Databook'!$A$15='About Databook'!$C$61,Toggle!C678,Toggle!S678)</f>
        <v xml:space="preserve">Section I. About the Company, subsection Overview of financial and operating performance </v>
      </c>
      <c r="E41" s="210" t="str">
        <f>IF('About Databook'!$A$15='About Databook'!$C$61,Toggle!D678,Toggle!T678)</f>
        <v>-</v>
      </c>
    </row>
    <row r="42" spans="2:7" s="331" customFormat="1" x14ac:dyDescent="0.35">
      <c r="B42" s="326"/>
      <c r="C42" s="210" t="str">
        <f>IF('About Databook'!$A$15='About Databook'!$C$61,Toggle!B679,Toggle!R679)</f>
        <v>201-4 Financial support received from the state</v>
      </c>
      <c r="D42" s="210" t="str">
        <f>IF('About Databook'!$A$15='About Databook'!$C$61,Toggle!C679,Toggle!S679)</f>
        <v>-</v>
      </c>
      <c r="E42" s="210" t="str">
        <f>IF('About Databook'!$A$15='About Databook'!$C$61,Toggle!D679,Toggle!T679)</f>
        <v>-</v>
      </c>
    </row>
    <row r="43" spans="2:7" s="331" customFormat="1" ht="46.5" x14ac:dyDescent="0.35">
      <c r="B43" s="333" t="str">
        <f>IF('About Databook'!$A$15='About Databook'!$C$61,Toggle!A680,Toggle!Q680)</f>
        <v>GRI 202: Market Presence 2016</v>
      </c>
      <c r="C43" s="210" t="str">
        <f>IF('About Databook'!$A$15='About Databook'!$C$61,Toggle!B680,Toggle!R680)</f>
        <v>202-1 Ratio of standard entry-level wages of employees of different sexes to the established minimum wage in the regions of operation of the organization</v>
      </c>
      <c r="D43" s="210" t="str">
        <f>IF('About Databook'!$A$15='About Databook'!$C$61,Toggle!C680,Toggle!S680)</f>
        <v>Section V. Well-being of our employees, subsection HR management</v>
      </c>
      <c r="E43" s="210" t="str">
        <f>IF('About Databook'!$A$15='About Databook'!$C$61,Toggle!D680,Toggle!T680)</f>
        <v>Our People Tab</v>
      </c>
      <c r="G43" s="62"/>
    </row>
    <row r="44" spans="2:7" s="331" customFormat="1" ht="31" x14ac:dyDescent="0.35">
      <c r="B44" s="326"/>
      <c r="C44" s="210" t="str">
        <f>IF('About Databook'!$A$15='About Databook'!$C$61,Toggle!B681,Toggle!R681)</f>
        <v>202-2 Proportion of senior management hired from local communities</v>
      </c>
      <c r="D44" s="210" t="str">
        <f>IF('About Databook'!$A$15='About Databook'!$C$61,Toggle!C681,Toggle!S681)</f>
        <v>-</v>
      </c>
      <c r="E44" s="210" t="str">
        <f>IF('About Databook'!$A$15='About Databook'!$C$61,Toggle!D681,Toggle!T681)</f>
        <v>-</v>
      </c>
    </row>
    <row r="45" spans="2:7" s="331" customFormat="1" ht="31" x14ac:dyDescent="0.35">
      <c r="B45" s="332" t="str">
        <f>IF('About Databook'!$A$15='About Databook'!$C$61,Toggle!A682,Toggle!Q682)</f>
        <v>GRI 203: Indirect Economic Impacts (2016)</v>
      </c>
      <c r="C45" s="210" t="str">
        <f>IF('About Databook'!$A$15='About Databook'!$C$61,Toggle!B682,Toggle!R682)</f>
        <v>203-1 Investments in infrastructure and gratuitous services</v>
      </c>
      <c r="D45" s="210" t="str">
        <f>IF('About Databook'!$A$15='About Databook'!$C$61,Toggle!C682,Toggle!S682)</f>
        <v>Section IV. Contribution to social and economic development, subsection Regional engagement</v>
      </c>
      <c r="E45" s="210" t="str">
        <f>IF('About Databook'!$A$15='About Databook'!$C$61,Toggle!D682,Toggle!T682)</f>
        <v>Local Communities Tab</v>
      </c>
    </row>
    <row r="46" spans="2:7" s="331" customFormat="1" ht="31" x14ac:dyDescent="0.35">
      <c r="B46" s="332"/>
      <c r="C46" s="210" t="str">
        <f>IF('About Databook'!$A$15='About Databook'!$C$61,Toggle!B683,Toggle!R683)</f>
        <v>203-2 Significant indirect economic impacts</v>
      </c>
      <c r="D46" s="210" t="str">
        <f>IF('About Databook'!$A$15='About Databook'!$C$61,Toggle!C683,Toggle!S683)</f>
        <v>Section IV. Contribution to social and economic development, subsection Regional engagement</v>
      </c>
      <c r="E46" s="210" t="str">
        <f>IF('About Databook'!$A$15='About Databook'!$C$61,Toggle!D683,Toggle!T683)</f>
        <v>Local Communities Tab</v>
      </c>
    </row>
    <row r="47" spans="2:7" s="331" customFormat="1" ht="31" x14ac:dyDescent="0.35">
      <c r="B47" s="332" t="str">
        <f>IF('About Databook'!$A$15='About Databook'!$C$61,Toggle!A684,Toggle!Q684)</f>
        <v>GRI 204: Procurement Practices 2016</v>
      </c>
      <c r="C47" s="210" t="str">
        <f>IF('About Databook'!$A$15='About Databook'!$C$61,Toggle!B684,Toggle!R684)</f>
        <v>204-1 Proportion of procurement costs attributable to local suppliers</v>
      </c>
      <c r="D47" s="210" t="str">
        <f>IF('About Databook'!$A$15='About Databook'!$C$61,Toggle!C684,Toggle!S684)</f>
        <v>Section IV. Contribution to social and economic development, subsection Procurement practices</v>
      </c>
      <c r="E47" s="210" t="str">
        <f>IF('About Databook'!$A$15='About Databook'!$C$61,Toggle!D684,Toggle!T684)</f>
        <v>Socio-economic development Tab</v>
      </c>
    </row>
    <row r="48" spans="2:7" s="331" customFormat="1" ht="31" x14ac:dyDescent="0.35">
      <c r="B48" s="332" t="str">
        <f>IF('About Databook'!$A$15='About Databook'!$C$61,Toggle!A685,Toggle!Q685)</f>
        <v>GRI 205: Anti-corruption (Anti-corruption 2016)</v>
      </c>
      <c r="C48" s="210" t="str">
        <f>IF('About Databook'!$A$15='About Databook'!$C$61,Toggle!B685,Toggle!R685)</f>
        <v>205-1 Units subject to corruption risk assessment</v>
      </c>
      <c r="D48" s="210" t="str">
        <f>IF('About Databook'!$A$15='About Databook'!$C$61,Toggle!C685,Toggle!S685)</f>
        <v>Section III. Corporate governance, subsection Business ethics and compliance</v>
      </c>
      <c r="E48" s="210" t="str">
        <f>IF('About Databook'!$A$15='About Databook'!$C$61,Toggle!D685,Toggle!T685)</f>
        <v>-</v>
      </c>
    </row>
    <row r="49" spans="2:5" s="331" customFormat="1" ht="31" x14ac:dyDescent="0.35">
      <c r="B49" s="326"/>
      <c r="C49" s="210" t="str">
        <f>IF('About Databook'!$A$15='About Databook'!$C$61,Toggle!B686,Toggle!R686)</f>
        <v>205-2 Information on and training in anti-corruption policies and methods</v>
      </c>
      <c r="D49" s="210" t="str">
        <f>IF('About Databook'!$A$15='About Databook'!$C$61,Toggle!C686,Toggle!S686)</f>
        <v>Section III. Corporate governance, subsection Business ethics and compliance</v>
      </c>
      <c r="E49" s="210" t="str">
        <f>IF('About Databook'!$A$15='About Databook'!$C$61,Toggle!D686,Toggle!T686)</f>
        <v>-</v>
      </c>
    </row>
    <row r="50" spans="2:5" s="331" customFormat="1" ht="31" x14ac:dyDescent="0.35">
      <c r="B50" s="326"/>
      <c r="C50" s="210" t="str">
        <f>IF('About Databook'!$A$15='About Databook'!$C$61,Toggle!B687,Toggle!R687)</f>
        <v>205-3 Confirmed cases of corruption and measures taken</v>
      </c>
      <c r="D50" s="210" t="str">
        <f>IF('About Databook'!$A$15='About Databook'!$C$61,Toggle!C687,Toggle!S687)</f>
        <v>Section III. Corporate governance, subsection Business ethics and compliance</v>
      </c>
      <c r="E50" s="210" t="str">
        <f>IF('About Databook'!$A$15='About Databook'!$C$61,Toggle!D687,Toggle!T687)</f>
        <v>Corporate Governance and Ethics Tab</v>
      </c>
    </row>
    <row r="51" spans="2:5" s="331" customFormat="1" ht="31" x14ac:dyDescent="0.35">
      <c r="B51" s="332" t="str">
        <f>IF('About Databook'!$A$15='About Databook'!$C$61,Toggle!A688,Toggle!Q688)</f>
        <v>GRI 206: Anti-competitive Behavior (2016)</v>
      </c>
      <c r="C51" s="210" t="str">
        <f>IF('About Databook'!$A$15='About Databook'!$C$61,Toggle!B688,Toggle!R688)</f>
        <v>206-1 Legal actions against an organization in connection with the obstacle to competition and monopolistic behavior</v>
      </c>
      <c r="D51" s="210" t="str">
        <f>IF('About Databook'!$A$15='About Databook'!$C$61,Toggle!C688,Toggle!S688)</f>
        <v>No legal actions</v>
      </c>
      <c r="E51" s="210" t="str">
        <f>IF('About Databook'!$A$15='About Databook'!$C$61,Toggle!D688,Toggle!T688)</f>
        <v>-</v>
      </c>
    </row>
    <row r="52" spans="2:5" s="331" customFormat="1" ht="31" x14ac:dyDescent="0.35">
      <c r="B52" s="332" t="str">
        <f>IF('About Databook'!$A$15='About Databook'!$C$61,Toggle!A689,Toggle!Q689)</f>
        <v>GRI 207: Taxes (Tax 2019)</v>
      </c>
      <c r="C52" s="210" t="str">
        <f>IF('About Databook'!$A$15='About Databook'!$C$61,Toggle!B689,Toggle!R689)</f>
        <v>207-1 Approach to Managing Tax-Related Issues</v>
      </c>
      <c r="D52" s="210" t="str">
        <f>IF('About Databook'!$A$15='About Databook'!$C$61,Toggle!C689,Toggle!S689)</f>
        <v xml:space="preserve">Section I. About the Company, subsection Overview of financial and operating performance </v>
      </c>
      <c r="E52" s="210" t="str">
        <f>IF('About Databook'!$A$15='About Databook'!$C$61,Toggle!D689,Toggle!T689)</f>
        <v>-</v>
      </c>
    </row>
    <row r="53" spans="2:5" s="331" customFormat="1" ht="31" x14ac:dyDescent="0.35">
      <c r="B53" s="326"/>
      <c r="C53" s="210" t="str">
        <f>IF('About Databook'!$A$15='About Databook'!$C$61,Toggle!B690,Toggle!R690)</f>
        <v>207-2 Tax administration, control and risk management</v>
      </c>
      <c r="D53" s="210" t="str">
        <f>IF('About Databook'!$A$15='About Databook'!$C$61,Toggle!C690,Toggle!S690)</f>
        <v xml:space="preserve">Section I. About the Company, subsection Overview of financial and operating performance </v>
      </c>
      <c r="E53" s="210" t="str">
        <f>IF('About Databook'!$A$15='About Databook'!$C$61,Toggle!D690,Toggle!T690)</f>
        <v>-</v>
      </c>
    </row>
    <row r="54" spans="2:5" s="331" customFormat="1" ht="31" x14ac:dyDescent="0.35">
      <c r="B54" s="326"/>
      <c r="C54" s="210" t="str">
        <f>IF('About Databook'!$A$15='About Databook'!$C$61,Toggle!B691,Toggle!R691)</f>
        <v>207-3 Interaction with stakeholders on tax-related issues</v>
      </c>
      <c r="D54" s="210" t="str">
        <f>IF('About Databook'!$A$15='About Databook'!$C$61,Toggle!C691,Toggle!S691)</f>
        <v xml:space="preserve">Section I. About the Company, subsection Overview of financial and operating performance </v>
      </c>
      <c r="E54" s="210" t="str">
        <f>IF('About Databook'!$A$15='About Databook'!$C$61,Toggle!D691,Toggle!T691)</f>
        <v>-</v>
      </c>
    </row>
    <row r="55" spans="2:5" s="331" customFormat="1" ht="31" x14ac:dyDescent="0.35">
      <c r="B55" s="326"/>
      <c r="C55" s="210" t="str">
        <f>IF('About Databook'!$A$15='About Databook'!$C$61,Toggle!B692,Toggle!R692)</f>
        <v>207-4 Information on taxes and other related financial indicators by tax jurisdiction</v>
      </c>
      <c r="D55" s="210" t="str">
        <f>IF('About Databook'!$A$15='About Databook'!$C$61,Toggle!C692,Toggle!S692)</f>
        <v xml:space="preserve">Section I. About the Company, subsection Overview of financial and operating performance </v>
      </c>
      <c r="E55" s="210" t="str">
        <f>IF('About Databook'!$A$15='About Databook'!$C$61,Toggle!D692,Toggle!T692)</f>
        <v>-</v>
      </c>
    </row>
    <row r="56" spans="2:5" s="331" customFormat="1" ht="19.5" customHeight="1" x14ac:dyDescent="0.35">
      <c r="B56" s="332" t="str">
        <f>IF('About Databook'!$A$15='About Databook'!$C$61,Toggle!A693,Toggle!Q693)</f>
        <v>GRI 301: Materials (Materials 2016)</v>
      </c>
      <c r="C56" s="210" t="str">
        <f>IF('About Databook'!$A$15='About Databook'!$C$61,Toggle!B693,Toggle!R693)</f>
        <v>301-1 Materials consumed by weight or volume</v>
      </c>
      <c r="D56" s="210" t="str">
        <f>IF('About Databook'!$A$15='About Databook'!$C$61,Toggle!C693,Toggle!S693)</f>
        <v>-</v>
      </c>
      <c r="E56" s="210" t="str">
        <f>IF('About Databook'!$A$15='About Databook'!$C$61,Toggle!D693,Toggle!T693)</f>
        <v>-</v>
      </c>
    </row>
    <row r="57" spans="2:5" s="331" customFormat="1" x14ac:dyDescent="0.35">
      <c r="B57" s="326"/>
      <c r="C57" s="210" t="str">
        <f>IF('About Databook'!$A$15='About Databook'!$C$61,Toggle!B694,Toggle!R694)</f>
        <v>301-2 Proportion of materials that are recycled or reused waste</v>
      </c>
      <c r="D57" s="210" t="str">
        <f>IF('About Databook'!$A$15='About Databook'!$C$61,Toggle!C694,Toggle!S694)</f>
        <v>-</v>
      </c>
      <c r="E57" s="210" t="str">
        <f>IF('About Databook'!$A$15='About Databook'!$C$61,Toggle!D694,Toggle!T694)</f>
        <v>-</v>
      </c>
    </row>
    <row r="58" spans="2:5" s="331" customFormat="1" x14ac:dyDescent="0.35">
      <c r="B58" s="332" t="str">
        <f>IF('About Databook'!$A$15='About Databook'!$C$61,Toggle!A695,Toggle!Q695)</f>
        <v>GRI 302: Energy (Energy 2016)</v>
      </c>
      <c r="C58" s="210" t="str">
        <f>IF('About Databook'!$A$15='About Databook'!$C$61,Toggle!B695,Toggle!R695)</f>
        <v>302-1 Energy consumption within the organization</v>
      </c>
      <c r="D58" s="210" t="str">
        <f>IF('About Databook'!$A$15='About Databook'!$C$61,Toggle!C695,Toggle!S695)</f>
        <v>Section VIII. Climate and energy, subsection Energy consumption</v>
      </c>
      <c r="E58" s="210" t="str">
        <f>IF('About Databook'!$A$15='About Databook'!$C$61,Toggle!D695,Toggle!T695)</f>
        <v>Climate Change and Energy Consumption Tab</v>
      </c>
    </row>
    <row r="59" spans="2:5" s="331" customFormat="1" x14ac:dyDescent="0.35">
      <c r="B59" s="326"/>
      <c r="C59" s="210" t="str">
        <f>IF('About Databook'!$A$15='About Databook'!$C$61,Toggle!B696,Toggle!R696)</f>
        <v>302-3 Energy intensity</v>
      </c>
      <c r="D59" s="210" t="str">
        <f>IF('About Databook'!$A$15='About Databook'!$C$61,Toggle!C696,Toggle!S696)</f>
        <v>Section VIII. Climate and energy, subsection Energy consumption</v>
      </c>
      <c r="E59" s="210" t="str">
        <f>IF('About Databook'!$A$15='About Databook'!$C$61,Toggle!D696,Toggle!T696)</f>
        <v>Climate Change and Energy Consumption Tab</v>
      </c>
    </row>
    <row r="60" spans="2:5" s="331" customFormat="1" x14ac:dyDescent="0.35">
      <c r="B60" s="326"/>
      <c r="C60" s="210" t="str">
        <f>IF('About Databook'!$A$15='About Databook'!$C$61,Toggle!B697,Toggle!R697)</f>
        <v>302-4 Reducing energy consumption</v>
      </c>
      <c r="D60" s="210" t="str">
        <f>IF('About Databook'!$A$15='About Databook'!$C$61,Toggle!C697,Toggle!S697)</f>
        <v>Section VIII. Climate and energy, subsection Energy consumption</v>
      </c>
      <c r="E60" s="210" t="str">
        <f>IF('About Databook'!$A$15='About Databook'!$C$61,Toggle!D697,Toggle!T697)</f>
        <v>Climate Change and Energy Consumption Tab</v>
      </c>
    </row>
    <row r="61" spans="2:5" s="331" customFormat="1" ht="31" x14ac:dyDescent="0.35">
      <c r="B61" s="332" t="str">
        <f>IF('About Databook'!$A$15='About Databook'!$C$61,Toggle!A698,Toggle!Q698)</f>
        <v>GRI 303: Water and Effluents (2018)</v>
      </c>
      <c r="C61" s="210" t="str">
        <f>IF('About Databook'!$A$15='About Databook'!$C$61,Toggle!B698,Toggle!R698)</f>
        <v>303-1 Management of shared water resources</v>
      </c>
      <c r="D61" s="210" t="str">
        <f>IF('About Databook'!$A$15='About Databook'!$C$61,Toggle!C698,Toggle!S698)</f>
        <v>Section VII. Environmental responsibility, subsection Use of water resources</v>
      </c>
      <c r="E61" s="210" t="str">
        <f>IF('About Databook'!$A$15='About Databook'!$C$61,Toggle!D698,Toggle!T698)</f>
        <v>-</v>
      </c>
    </row>
    <row r="62" spans="2:5" s="331" customFormat="1" ht="31" x14ac:dyDescent="0.35">
      <c r="B62" s="326"/>
      <c r="C62" s="210" t="str">
        <f>IF('About Databook'!$A$15='About Databook'!$C$61,Toggle!B699,Toggle!R699)</f>
        <v>303-2 Management of impacts from water disposal</v>
      </c>
      <c r="D62" s="210" t="str">
        <f>IF('About Databook'!$A$15='About Databook'!$C$61,Toggle!C699,Toggle!S699)</f>
        <v>Section VII. Environmental responsibility, subsection Use of water resources</v>
      </c>
      <c r="E62" s="210" t="str">
        <f>IF('About Databook'!$A$15='About Databook'!$C$61,Toggle!D699,Toggle!T699)</f>
        <v>-</v>
      </c>
    </row>
    <row r="63" spans="2:5" s="331" customFormat="1" ht="31" customHeight="1" x14ac:dyDescent="0.35">
      <c r="B63" s="326"/>
      <c r="C63" s="406" t="str">
        <f>IF('About Databook'!$A$15='About Databook'!$C$61,Toggle!B700,Toggle!R700)</f>
        <v>303-3 Water intake</v>
      </c>
      <c r="D63" s="406" t="str">
        <f>IF('About Databook'!$A$15='About Databook'!$C$61,Toggle!C700,Toggle!S700)</f>
        <v>Section VII. Environmental responsibility, subsection Use of water resources</v>
      </c>
      <c r="E63" s="210" t="str">
        <f>IF('About Databook'!$A$15='About Databook'!$C$61,Toggle!D700,Toggle!T700)</f>
        <v>Environment Tab</v>
      </c>
    </row>
    <row r="64" spans="2:5" s="331" customFormat="1" x14ac:dyDescent="0.35">
      <c r="B64" s="326"/>
      <c r="C64" s="407"/>
      <c r="D64" s="407"/>
      <c r="E64" s="210" t="str">
        <f>IF('About Databook'!$A$15='About Databook'!$C$61,Toggle!D701,Toggle!T701)</f>
        <v>Project Data Tab</v>
      </c>
    </row>
    <row r="65" spans="2:5" s="331" customFormat="1" ht="31" customHeight="1" x14ac:dyDescent="0.35">
      <c r="B65" s="326"/>
      <c r="C65" s="406" t="str">
        <f>IF('About Databook'!$A$15='About Databook'!$C$61,Toggle!B702,Toggle!R702)</f>
        <v>303-4 Water disposal</v>
      </c>
      <c r="D65" s="406" t="str">
        <f>IF('About Databook'!$A$15='About Databook'!$C$61,Toggle!C702,Toggle!S702)</f>
        <v>Section VII. Environmental responsibility, subsection Use of water resources</v>
      </c>
      <c r="E65" s="210" t="str">
        <f>IF('About Databook'!$A$15='About Databook'!$C$61,Toggle!D702,Toggle!T702)</f>
        <v>Environment Tab</v>
      </c>
    </row>
    <row r="66" spans="2:5" s="331" customFormat="1" x14ac:dyDescent="0.35">
      <c r="B66" s="326"/>
      <c r="C66" s="407"/>
      <c r="D66" s="407"/>
      <c r="E66" s="210" t="str">
        <f>IF('About Databook'!$A$15='About Databook'!$C$61,Toggle!D703,Toggle!T703)</f>
        <v>Project Data Tab</v>
      </c>
    </row>
    <row r="67" spans="2:5" s="331" customFormat="1" ht="31" customHeight="1" x14ac:dyDescent="0.35">
      <c r="B67" s="326"/>
      <c r="C67" s="406" t="str">
        <f>IF('About Databook'!$A$15='About Databook'!$C$61,Toggle!B704,Toggle!R704)</f>
        <v>303-5 Water consumption</v>
      </c>
      <c r="D67" s="406" t="str">
        <f>IF('About Databook'!$A$15='About Databook'!$C$61,Toggle!C704,Toggle!S704)</f>
        <v>Section VII. Environmental responsibility, subsection Use of water resources</v>
      </c>
      <c r="E67" s="210" t="str">
        <f>IF('About Databook'!$A$15='About Databook'!$C$61,Toggle!D704,Toggle!T704)</f>
        <v>Environment Tab</v>
      </c>
    </row>
    <row r="68" spans="2:5" s="331" customFormat="1" x14ac:dyDescent="0.35">
      <c r="B68" s="326"/>
      <c r="C68" s="407"/>
      <c r="D68" s="407"/>
      <c r="E68" s="210" t="str">
        <f>IF('About Databook'!$A$15='About Databook'!$C$61,Toggle!D705,Toggle!T705)</f>
        <v>Project Data Tab</v>
      </c>
    </row>
    <row r="69" spans="2:5" s="331" customFormat="1" ht="46.5" x14ac:dyDescent="0.35">
      <c r="B69" s="332" t="str">
        <f>IF('About Databook'!$A$15='About Databook'!$C$61,Toggle!A706,Toggle!Q706)</f>
        <v>GRI 304: Biodiversity (Biodiversity 2016)</v>
      </c>
      <c r="C69" s="210" t="str">
        <f>IF('About Databook'!$A$15='About Databook'!$C$61,Toggle!B706,Toggle!R706)</f>
        <v>304-1 Production sites owned, leased or managed by the organization and located in protected areas and areas of high biodiversity value outside protected areas</v>
      </c>
      <c r="D69" s="210" t="str">
        <f>IF('About Databook'!$A$15='About Databook'!$C$61,Toggle!C706,Toggle!S706)</f>
        <v xml:space="preserve">Section VII. Environmental responsibility, subsection Land conservationand biodiversity </v>
      </c>
      <c r="E69" s="210" t="str">
        <f>IF('About Databook'!$A$15='About Databook'!$C$61,Toggle!D706,Toggle!T706)</f>
        <v>Environment Tab</v>
      </c>
    </row>
    <row r="70" spans="2:5" s="331" customFormat="1" ht="31" x14ac:dyDescent="0.35">
      <c r="B70" s="326"/>
      <c r="C70" s="210" t="str">
        <f>IF('About Databook'!$A$15='About Databook'!$C$61,Toggle!B707,Toggle!R707)</f>
        <v>304-2 Significant impacts of activities, products and services on biodiversity</v>
      </c>
      <c r="D70" s="210" t="str">
        <f>IF('About Databook'!$A$15='About Databook'!$C$61,Toggle!C707,Toggle!S707)</f>
        <v xml:space="preserve">Section VII. Environmental responsibility, subsection Land conservationand biodiversity </v>
      </c>
      <c r="E70" s="210" t="str">
        <f>IF('About Databook'!$A$15='About Databook'!$C$61,Toggle!D707,Toggle!T707)</f>
        <v>-</v>
      </c>
    </row>
    <row r="71" spans="2:5" s="331" customFormat="1" ht="31" x14ac:dyDescent="0.35">
      <c r="B71" s="326"/>
      <c r="C71" s="210" t="str">
        <f>IF('About Databook'!$A$15='About Databook'!$C$61,Toggle!B708,Toggle!R708)</f>
        <v>304-3 Protected or restored habitats</v>
      </c>
      <c r="D71" s="210" t="str">
        <f>IF('About Databook'!$A$15='About Databook'!$C$61,Toggle!C708,Toggle!S708)</f>
        <v xml:space="preserve">Section VII. Environmental responsibility, subsection Land conservationand biodiversity </v>
      </c>
      <c r="E71" s="210" t="str">
        <f>IF('About Databook'!$A$15='About Databook'!$C$61,Toggle!D708,Toggle!T708)</f>
        <v>Environment Tab</v>
      </c>
    </row>
    <row r="72" spans="2:5" s="331" customFormat="1" ht="46.5" x14ac:dyDescent="0.35">
      <c r="B72" s="326"/>
      <c r="C72" s="210" t="str">
        <f>IF('About Databook'!$A$15='About Databook'!$C$61,Toggle!B710,Toggle!R710)</f>
        <v>304-4 IUCN Red List species and national conservation list species whose habitats are located in areas affected by the organization's activities</v>
      </c>
      <c r="D72" s="210" t="str">
        <f>IF('About Databook'!$A$15='About Databook'!$C$61,Toggle!C710,Toggle!S710)</f>
        <v xml:space="preserve">Section VII. Environmental responsibility, subsection Land conservationand biodiversity </v>
      </c>
      <c r="E72" s="210" t="str">
        <f>IF('About Databook'!$A$15='About Databook'!$C$61,Toggle!D710,Toggle!T710)</f>
        <v>Environment Tab</v>
      </c>
    </row>
    <row r="73" spans="2:5" s="331" customFormat="1" ht="31" customHeight="1" x14ac:dyDescent="0.35">
      <c r="B73" s="332" t="str">
        <f>IF('About Databook'!$A$15='About Databook'!$C$61,Toggle!A711,Toggle!Q711)</f>
        <v>GRI 305: Emissions (Emissions 2016)</v>
      </c>
      <c r="C73" s="406" t="str">
        <f>IF('About Databook'!$A$15='About Databook'!$C$61,Toggle!B711,Toggle!R711)</f>
        <v>305-1 Direct greenhouse gas emissions (Scope 1)</v>
      </c>
      <c r="D73" s="406" t="str">
        <f>IF('About Databook'!$A$15='About Databook'!$C$61,Toggle!C711,Toggle!S711)</f>
        <v>Section VIII. Climate and energy, subsection GHG emissions</v>
      </c>
      <c r="E73" s="210" t="str">
        <f>IF('About Databook'!$A$15='About Databook'!$C$61,Toggle!D711,Toggle!T711)</f>
        <v>Climate Change and Energy Consumption Tab</v>
      </c>
    </row>
    <row r="74" spans="2:5" s="331" customFormat="1" x14ac:dyDescent="0.35">
      <c r="B74" s="326"/>
      <c r="C74" s="407"/>
      <c r="D74" s="407"/>
      <c r="E74" s="210" t="str">
        <f>IF('About Databook'!$A$15='About Databook'!$C$61,Toggle!D712,Toggle!T712)</f>
        <v>Project Data Tab</v>
      </c>
    </row>
    <row r="75" spans="2:5" s="331" customFormat="1" ht="31" customHeight="1" x14ac:dyDescent="0.35">
      <c r="B75" s="326"/>
      <c r="C75" s="406" t="str">
        <f>IF('About Databook'!$A$15='About Databook'!$C$61,Toggle!B713,Toggle!R713)</f>
        <v>305-2 Energy-related indirect greenhouse gas emissions (Scope 2)</v>
      </c>
      <c r="D75" s="406" t="str">
        <f>IF('About Databook'!$A$15='About Databook'!$C$61,Toggle!C713,Toggle!S713)</f>
        <v>Section VIII. Climate and energy, subsection GHG emissions</v>
      </c>
      <c r="E75" s="210" t="str">
        <f>IF('About Databook'!$A$15='About Databook'!$C$61,Toggle!D713,Toggle!T713)</f>
        <v>Climate Change and Energy Consumption Tab</v>
      </c>
    </row>
    <row r="76" spans="2:5" s="331" customFormat="1" x14ac:dyDescent="0.35">
      <c r="B76" s="326"/>
      <c r="C76" s="407"/>
      <c r="D76" s="407"/>
      <c r="E76" s="210" t="str">
        <f>IF('About Databook'!$A$15='About Databook'!$C$61,Toggle!D714,Toggle!T714)</f>
        <v>Project Data Tab</v>
      </c>
    </row>
    <row r="77" spans="2:5" s="331" customFormat="1" x14ac:dyDescent="0.35">
      <c r="B77" s="326"/>
      <c r="C77" s="210" t="str">
        <f>IF('About Databook'!$A$15='About Databook'!$C$61,Toggle!B715,Toggle!R715)</f>
        <v>305-3 Other indirect greenhouse gas emissions (Scope 3)</v>
      </c>
      <c r="D77" s="210" t="str">
        <f>IF('About Databook'!$A$15='About Databook'!$C$61,Toggle!C715,Toggle!S715)</f>
        <v>Section VIII. Climate and energy, subsection GHG emissions</v>
      </c>
      <c r="E77" s="210" t="str">
        <f>IF('About Databook'!$A$15='About Databook'!$C$61,Toggle!D715,Toggle!T715)</f>
        <v>Climate Change and Energy Consumption Tab</v>
      </c>
    </row>
    <row r="78" spans="2:5" s="331" customFormat="1" x14ac:dyDescent="0.35">
      <c r="B78" s="326"/>
      <c r="C78" s="210" t="str">
        <f>IF('About Databook'!$A$15='About Databook'!$C$61,Toggle!B716,Toggle!R716)</f>
        <v>305-4 Greenhouse gas emission intensity</v>
      </c>
      <c r="D78" s="210" t="str">
        <f>IF('About Databook'!$A$15='About Databook'!$C$61,Toggle!C716,Toggle!S716)</f>
        <v>Section VIII. Climate and energy, subsection GHG emissions</v>
      </c>
      <c r="E78" s="210" t="str">
        <f>IF('About Databook'!$A$15='About Databook'!$C$61,Toggle!D716,Toggle!T716)</f>
        <v>Climate Change and Energy Consumption Tab</v>
      </c>
    </row>
    <row r="79" spans="2:5" s="331" customFormat="1" x14ac:dyDescent="0.35">
      <c r="B79" s="326"/>
      <c r="C79" s="210" t="str">
        <f>IF('About Databook'!$A$15='About Databook'!$C$61,Toggle!B717,Toggle!R717)</f>
        <v>305-5 Reduction of greenhouse gas emissions</v>
      </c>
      <c r="D79" s="210" t="str">
        <f>IF('About Databook'!$A$15='About Databook'!$C$61,Toggle!C717,Toggle!S717)</f>
        <v>Section VIII. Climate and energy, subsection GHG emissions</v>
      </c>
      <c r="E79" s="210" t="str">
        <f>IF('About Databook'!$A$15='About Databook'!$C$61,Toggle!D717,Toggle!T717)</f>
        <v>Climate Change and Energy Consumption Tab</v>
      </c>
    </row>
    <row r="80" spans="2:5" s="331" customFormat="1" ht="31" customHeight="1" x14ac:dyDescent="0.35">
      <c r="B80" s="326"/>
      <c r="C80" s="406" t="str">
        <f>IF('About Databook'!$A$15='About Databook'!$C$61,Toggle!B718,Toggle!R718)</f>
        <v>305-6 Emissions of ozone-depleting substances</v>
      </c>
      <c r="D80" s="406" t="str">
        <f>IF('About Databook'!$A$15='About Databook'!$C$61,Toggle!C718,Toggle!S718)</f>
        <v>Section VII. Environmental responsibility, subsection Air emissions</v>
      </c>
      <c r="E80" s="210" t="str">
        <f>IF('About Databook'!$A$15='About Databook'!$C$61,Toggle!D718,Toggle!T718)</f>
        <v>Environment Tab</v>
      </c>
    </row>
    <row r="81" spans="2:5" s="331" customFormat="1" x14ac:dyDescent="0.35">
      <c r="B81" s="326"/>
      <c r="C81" s="407"/>
      <c r="D81" s="407"/>
      <c r="E81" s="210" t="str">
        <f>IF('About Databook'!$A$15='About Databook'!$C$61,Toggle!D719,Toggle!T719)</f>
        <v>Project Data Tab</v>
      </c>
    </row>
    <row r="82" spans="2:5" s="331" customFormat="1" ht="31" customHeight="1" x14ac:dyDescent="0.35">
      <c r="B82" s="326"/>
      <c r="C82" s="406" t="str">
        <f>IF('About Databook'!$A$15='About Databook'!$C$61,Toggle!B720,Toggle!R720)</f>
        <v>305-7 Emissions of NOₓ, SOₓ and other significant pollutants into the atmosphere</v>
      </c>
      <c r="D82" s="406" t="str">
        <f>IF('About Databook'!$A$15='About Databook'!$C$61,Toggle!C720,Toggle!S720)</f>
        <v>Section VII. Environmental responsibility, subsection Air emissions</v>
      </c>
      <c r="E82" s="210" t="str">
        <f>IF('About Databook'!$A$15='About Databook'!$C$61,Toggle!D720,Toggle!T720)</f>
        <v>Environment Tab</v>
      </c>
    </row>
    <row r="83" spans="2:5" s="331" customFormat="1" x14ac:dyDescent="0.35">
      <c r="B83" s="326"/>
      <c r="C83" s="407"/>
      <c r="D83" s="407"/>
      <c r="E83" s="210" t="str">
        <f>IF('About Databook'!$A$15='About Databook'!$C$61,Toggle!D721,Toggle!T721)</f>
        <v>Project Data Tab</v>
      </c>
    </row>
    <row r="84" spans="2:5" s="331" customFormat="1" x14ac:dyDescent="0.35">
      <c r="B84" s="332" t="str">
        <f>IF('About Databook'!$A$15='About Databook'!$C$61,Toggle!A722,Toggle!Q722)</f>
        <v>GRI 306: Waste (Waste 2020)</v>
      </c>
      <c r="C84" s="210" t="str">
        <f>IF('About Databook'!$A$15='About Databook'!$C$61,Toggle!B722,Toggle!R722)</f>
        <v>306-1 Waste generation and associated significant impacts</v>
      </c>
      <c r="D84" s="210" t="str">
        <f>IF('About Databook'!$A$15='About Databook'!$C$61,Toggle!C722,Toggle!S722)</f>
        <v>Section VII. Environmental responsibility, subsection Waste management</v>
      </c>
      <c r="E84" s="210" t="str">
        <f>IF('About Databook'!$A$15='About Databook'!$C$61,Toggle!D722,Toggle!T722)</f>
        <v>-</v>
      </c>
    </row>
    <row r="85" spans="2:5" s="331" customFormat="1" ht="31" x14ac:dyDescent="0.35">
      <c r="B85" s="326"/>
      <c r="C85" s="210" t="str">
        <f>IF('About Databook'!$A$15='About Databook'!$C$61,Toggle!B723,Toggle!R723)</f>
        <v>306-2 Measures taken to manage significant impacts of waste generated</v>
      </c>
      <c r="D85" s="210" t="str">
        <f>IF('About Databook'!$A$15='About Databook'!$C$61,Toggle!C723,Toggle!S723)</f>
        <v>Section VII. Environmental responsibility, subsection Waste management</v>
      </c>
      <c r="E85" s="210" t="str">
        <f>IF('About Databook'!$A$15='About Databook'!$C$61,Toggle!D723,Toggle!T723)</f>
        <v>-</v>
      </c>
    </row>
    <row r="86" spans="2:5" s="331" customFormat="1" ht="31" customHeight="1" x14ac:dyDescent="0.35">
      <c r="B86" s="326"/>
      <c r="C86" s="406" t="str">
        <f>IF('About Databook'!$A$15='About Databook'!$C$61,Toggle!B724,Toggle!R724)</f>
        <v>306-3 Total mass of waste generated</v>
      </c>
      <c r="D86" s="406" t="str">
        <f>IF('About Databook'!$A$15='About Databook'!$C$61,Toggle!C724,Toggle!S724)</f>
        <v>Section VII. Environmental responsibility, subsection Waste management</v>
      </c>
      <c r="E86" s="210" t="str">
        <f>IF('About Databook'!$A$15='About Databook'!$C$61,Toggle!D724,Toggle!T724)</f>
        <v>Environment Tab</v>
      </c>
    </row>
    <row r="87" spans="2:5" s="331" customFormat="1" x14ac:dyDescent="0.35">
      <c r="B87" s="326"/>
      <c r="C87" s="407"/>
      <c r="D87" s="407"/>
      <c r="E87" s="210" t="str">
        <f>IF('About Databook'!$A$15='About Databook'!$C$61,Toggle!D725,Toggle!T725)</f>
        <v>Project Data Tab</v>
      </c>
    </row>
    <row r="88" spans="2:5" s="331" customFormat="1" x14ac:dyDescent="0.35">
      <c r="B88" s="326"/>
      <c r="C88" s="210" t="str">
        <f>IF('About Databook'!$A$15='About Databook'!$C$61,Toggle!B726,Toggle!R726)</f>
        <v>306-4 Total weight of waste disposed of</v>
      </c>
      <c r="D88" s="210" t="str">
        <f>IF('About Databook'!$A$15='About Databook'!$C$61,Toggle!C726,Toggle!S726)</f>
        <v>Section VII. Environmental responsibility, subsection Waste management</v>
      </c>
      <c r="E88" s="210" t="str">
        <f>IF('About Databook'!$A$15='About Databook'!$C$61,Toggle!D726,Toggle!T726)</f>
        <v>Environment Tab</v>
      </c>
    </row>
    <row r="89" spans="2:5" s="331" customFormat="1" x14ac:dyDescent="0.35">
      <c r="B89" s="326"/>
      <c r="C89" s="210" t="str">
        <f>IF('About Databook'!$A$15='About Databook'!$C$61,Toggle!B727,Toggle!R727)</f>
        <v>306-5 Total weight of waste sent for disposal and burial</v>
      </c>
      <c r="D89" s="210" t="str">
        <f>IF('About Databook'!$A$15='About Databook'!$C$61,Toggle!C727,Toggle!S727)</f>
        <v>Section VII. Environmental responsibility, subsection Waste management</v>
      </c>
      <c r="E89" s="210" t="str">
        <f>IF('About Databook'!$A$15='About Databook'!$C$61,Toggle!D727,Toggle!T727)</f>
        <v>Environment Tab</v>
      </c>
    </row>
    <row r="90" spans="2:5" s="331" customFormat="1" ht="31" x14ac:dyDescent="0.35">
      <c r="B90" s="332" t="str">
        <f>IF('About Databook'!$A$15='About Databook'!$C$61,Toggle!A728,Toggle!Q728)</f>
        <v>GRI 308: Supplier Environmental Assessment 2016</v>
      </c>
      <c r="C90" s="210" t="str">
        <f>IF('About Databook'!$A$15='About Databook'!$C$61,Toggle!B728,Toggle!R728)</f>
        <v>308-1 Percentage of new suppliers assessed against environmental criteria</v>
      </c>
      <c r="D90" s="210" t="str">
        <f>IF('About Databook'!$A$15='About Databook'!$C$61,Toggle!C728,Toggle!S728)</f>
        <v>-</v>
      </c>
      <c r="E90" s="210" t="str">
        <f>IF('About Databook'!$A$15='About Databook'!$C$61,Toggle!D728,Toggle!T728)</f>
        <v>-</v>
      </c>
    </row>
    <row r="91" spans="2:5" s="331" customFormat="1" ht="31" x14ac:dyDescent="0.35">
      <c r="B91" s="326"/>
      <c r="C91" s="210" t="str">
        <f>IF('About Databook'!$A$15='About Databook'!$C$61,Toggle!B729,Toggle!R729)</f>
        <v>308-2 Adverse environmental impacts in the supply chain and actions taken</v>
      </c>
      <c r="D91" s="210" t="str">
        <f>IF('About Databook'!$A$15='About Databook'!$C$61,Toggle!C729,Toggle!S729)</f>
        <v>-</v>
      </c>
      <c r="E91" s="210" t="str">
        <f>IF('About Databook'!$A$15='About Databook'!$C$61,Toggle!D729,Toggle!T729)</f>
        <v>-</v>
      </c>
    </row>
    <row r="92" spans="2:5" s="331" customFormat="1" x14ac:dyDescent="0.35">
      <c r="B92" s="332" t="str">
        <f>IF('About Databook'!$A$15='About Databook'!$C$61,Toggle!A730,Toggle!Q730)</f>
        <v>GRI 401: Employment 2016</v>
      </c>
      <c r="C92" s="210" t="str">
        <f>IF('About Databook'!$A$15='About Databook'!$C$61,Toggle!B730,Toggle!R730)</f>
        <v>401-1 Number of employees hired and employee turnover</v>
      </c>
      <c r="D92" s="210" t="str">
        <f>IF('About Databook'!$A$15='About Databook'!$C$61,Toggle!C730,Toggle!S730)</f>
        <v>Section V. Well-being of our employees, subsection HR management</v>
      </c>
      <c r="E92" s="210" t="str">
        <f>IF('About Databook'!$A$15='About Databook'!$C$61,Toggle!D730,Toggle!T730)</f>
        <v>Our People Tab</v>
      </c>
    </row>
    <row r="93" spans="2:5" s="331" customFormat="1" ht="31" x14ac:dyDescent="0.35">
      <c r="B93" s="326"/>
      <c r="C93" s="210" t="str">
        <f>IF('About Databook'!$A$15='About Databook'!$C$61,Toggle!B731,Toggle!R731)</f>
        <v>401-2 Benefits provided to full-time employees that are not provided to temporary or part-time employees</v>
      </c>
      <c r="D93" s="210" t="str">
        <f>IF('About Databook'!$A$15='About Databook'!$C$61,Toggle!C731,Toggle!S731)</f>
        <v>Section V. Well-being of our employees, subsection HR management</v>
      </c>
      <c r="E93" s="210" t="str">
        <f>IF('About Databook'!$A$15='About Databook'!$C$61,Toggle!D731,Toggle!T731)</f>
        <v>-</v>
      </c>
    </row>
    <row r="94" spans="2:5" s="331" customFormat="1" x14ac:dyDescent="0.35">
      <c r="B94" s="326"/>
      <c r="C94" s="210" t="str">
        <f>IF('About Databook'!$A$15='About Databook'!$C$61,Toggle!B732,Toggle!R732)</f>
        <v>401-3 Provision of parental leave</v>
      </c>
      <c r="D94" s="210" t="str">
        <f>IF('About Databook'!$A$15='About Databook'!$C$61,Toggle!C732,Toggle!S732)</f>
        <v>Section V. Well-being of our employees, subsection HR management</v>
      </c>
      <c r="E94" s="210" t="str">
        <f>IF('About Databook'!$A$15='About Databook'!$C$61,Toggle!D732,Toggle!T732)</f>
        <v>Our People Tab</v>
      </c>
    </row>
    <row r="95" spans="2:5" s="331" customFormat="1" ht="41" customHeight="1" x14ac:dyDescent="0.35">
      <c r="B95" s="332" t="str">
        <f>IF('About Databook'!$A$15='About Databook'!$C$61,Toggle!A733,Toggle!Q733)</f>
        <v>GRI 402: Labor/Management Relations (2016)</v>
      </c>
      <c r="C95" s="210" t="str">
        <f>IF('About Databook'!$A$15='About Databook'!$C$61,Toggle!B733,Toggle!R733)</f>
        <v>402-1 Minimum notice period for significant changes in the organization's operations</v>
      </c>
      <c r="D95" s="210" t="str">
        <f>IF('About Databook'!$A$15='About Databook'!$C$61,Toggle!C733,Toggle!S733)</f>
        <v>-</v>
      </c>
      <c r="E95" s="210" t="str">
        <f>IF('About Databook'!$A$15='About Databook'!$C$61,Toggle!D733,Toggle!T733)</f>
        <v>-</v>
      </c>
    </row>
    <row r="96" spans="2:5" s="331" customFormat="1" x14ac:dyDescent="0.35">
      <c r="B96" s="332" t="str">
        <f>IF('About Databook'!$A$15='About Databook'!$C$61,Toggle!A734,Toggle!Q734)</f>
        <v>GRI 403: Occupational Health and Safety (2018)</v>
      </c>
      <c r="C96" s="210" t="str">
        <f>IF('About Databook'!$A$15='About Databook'!$C$61,Toggle!B734,Toggle!R734)</f>
        <v>403-1 Occupational safety and health management system</v>
      </c>
      <c r="D96" s="210" t="str">
        <f>IF('About Databook'!$A$15='About Databook'!$C$61,Toggle!C734,Toggle!S734)</f>
        <v>Section V. Well-being of our employees, subsection Safety and health</v>
      </c>
      <c r="E96" s="210" t="str">
        <f>IF('About Databook'!$A$15='About Databook'!$C$61,Toggle!D734,Toggle!T734)</f>
        <v>-</v>
      </c>
    </row>
    <row r="97" spans="2:5" s="331" customFormat="1" ht="31" x14ac:dyDescent="0.35">
      <c r="B97" s="326"/>
      <c r="C97" s="210" t="str">
        <f>IF('About Databook'!$A$15='About Databook'!$C$61,Toggle!B735,Toggle!R735)</f>
        <v>403-2 Hazard identification, risk assessment and incident investigation</v>
      </c>
      <c r="D97" s="210" t="str">
        <f>IF('About Databook'!$A$15='About Databook'!$C$61,Toggle!C735,Toggle!S735)</f>
        <v>Section V. Well-being of our employees, subsection Safety and health</v>
      </c>
      <c r="E97" s="210" t="str">
        <f>IF('About Databook'!$A$15='About Databook'!$C$61,Toggle!D735,Toggle!T735)</f>
        <v>-</v>
      </c>
    </row>
    <row r="98" spans="2:5" s="331" customFormat="1" ht="31" x14ac:dyDescent="0.35">
      <c r="B98" s="326"/>
      <c r="C98" s="210" t="str">
        <f>IF('About Databook'!$A$15='About Databook'!$C$61,Toggle!B736,Toggle!R736)</f>
        <v>403-3 Services provided for the purpose of maintaining occupational health</v>
      </c>
      <c r="D98" s="210" t="str">
        <f>IF('About Databook'!$A$15='About Databook'!$C$61,Toggle!C736,Toggle!S736)</f>
        <v>-</v>
      </c>
      <c r="E98" s="210" t="str">
        <f>IF('About Databook'!$A$15='About Databook'!$C$61,Toggle!D736,Toggle!T736)</f>
        <v>-</v>
      </c>
    </row>
    <row r="99" spans="2:5" s="331" customFormat="1" ht="62" x14ac:dyDescent="0.35">
      <c r="B99" s="326"/>
      <c r="C99" s="210" t="str">
        <f>IF('About Databook'!$A$15='About Databook'!$C$61,Toggle!B737,Toggle!R737)</f>
        <v>403-4 Opportunities for workers to participate in improving the occupational safety and health system, consultation and communication with workers on occupational safety and health issues</v>
      </c>
      <c r="D99" s="210" t="str">
        <f>IF('About Databook'!$A$15='About Databook'!$C$61,Toggle!C737,Toggle!S737)</f>
        <v>Section V. Well-being of our employees, subsection Safety and health</v>
      </c>
      <c r="E99" s="210" t="str">
        <f>IF('About Databook'!$A$15='About Databook'!$C$61,Toggle!D737,Toggle!T737)</f>
        <v>-</v>
      </c>
    </row>
    <row r="100" spans="2:5" s="331" customFormat="1" x14ac:dyDescent="0.35">
      <c r="B100" s="326"/>
      <c r="C100" s="210" t="str">
        <f>IF('About Databook'!$A$15='About Databook'!$C$61,Toggle!B738,Toggle!R738)</f>
        <v>403-5 Occupational Health and Safety Training for Workers</v>
      </c>
      <c r="D100" s="210" t="str">
        <f>IF('About Databook'!$A$15='About Databook'!$C$61,Toggle!C738,Toggle!S738)</f>
        <v>Section V. Well-being of our employees, subsection Safety and health</v>
      </c>
      <c r="E100" s="210" t="str">
        <f>IF('About Databook'!$A$15='About Databook'!$C$61,Toggle!D738,Toggle!T738)</f>
        <v>Safety Tab</v>
      </c>
    </row>
    <row r="101" spans="2:5" s="331" customFormat="1" x14ac:dyDescent="0.35">
      <c r="B101" s="326"/>
      <c r="C101" s="210" t="str">
        <f>IF('About Databook'!$A$15='About Databook'!$C$61,Toggle!B739,Toggle!R739)</f>
        <v>403-6 Maintaining the health of workers</v>
      </c>
      <c r="D101" s="210" t="str">
        <f>IF('About Databook'!$A$15='About Databook'!$C$61,Toggle!C739,Toggle!S739)</f>
        <v>Section V. Well-being of our employees, subsection Safety and health</v>
      </c>
      <c r="E101" s="210" t="str">
        <f>IF('About Databook'!$A$15='About Databook'!$C$61,Toggle!D739,Toggle!T739)</f>
        <v>-</v>
      </c>
    </row>
    <row r="102" spans="2:5" s="331" customFormat="1" ht="31" x14ac:dyDescent="0.35">
      <c r="B102" s="326"/>
      <c r="C102" s="210" t="str">
        <f>IF('About Databook'!$A$15='About Databook'!$C$61,Toggle!B740,Toggle!R740)</f>
        <v>403-7 Prevention and mitigation of occupational health and safety impacts on workers</v>
      </c>
      <c r="D102" s="210" t="str">
        <f>IF('About Databook'!$A$15='About Databook'!$C$61,Toggle!C740,Toggle!S740)</f>
        <v>Section V. Well-being of our employees, subsection Safety and health</v>
      </c>
      <c r="E102" s="210" t="str">
        <f>IF('About Databook'!$A$15='About Databook'!$C$61,Toggle!D740,Toggle!T740)</f>
        <v>-</v>
      </c>
    </row>
    <row r="103" spans="2:5" s="331" customFormat="1" ht="31" x14ac:dyDescent="0.35">
      <c r="B103" s="326"/>
      <c r="C103" s="210" t="str">
        <f>IF('About Databook'!$A$15='About Databook'!$C$61,Toggle!B741,Toggle!R741)</f>
        <v>403-8 Personnel working within the framework of the occupational health and safety management system</v>
      </c>
      <c r="D103" s="210" t="str">
        <f>IF('About Databook'!$A$15='About Databook'!$C$61,Toggle!C741,Toggle!S741)</f>
        <v>Section V. Well-being of our employees, subsection Safety and health</v>
      </c>
      <c r="E103" s="210" t="str">
        <f>IF('About Databook'!$A$15='About Databook'!$C$61,Toggle!D741,Toggle!T741)</f>
        <v>-</v>
      </c>
    </row>
    <row r="104" spans="2:5" s="331" customFormat="1" ht="31" customHeight="1" x14ac:dyDescent="0.35">
      <c r="B104" s="326"/>
      <c r="C104" s="406" t="str">
        <f>IF('About Databook'!$A$15='About Databook'!$C$61,Toggle!B742,Toggle!R742)</f>
        <v>403-9 Industrial injuries</v>
      </c>
      <c r="D104" s="406" t="str">
        <f>IF('About Databook'!$A$15='About Databook'!$C$61,Toggle!C742,Toggle!S742)</f>
        <v>Section V. Well-being of our employees, subsection Safety and health</v>
      </c>
      <c r="E104" s="210" t="str">
        <f>IF('About Databook'!$A$15='About Databook'!$C$61,Toggle!D742,Toggle!T742)</f>
        <v>Safety Tab</v>
      </c>
    </row>
    <row r="105" spans="2:5" s="331" customFormat="1" x14ac:dyDescent="0.35">
      <c r="B105" s="326"/>
      <c r="C105" s="407"/>
      <c r="D105" s="407"/>
      <c r="E105" s="210" t="str">
        <f>IF('About Databook'!$A$15='About Databook'!$C$61,Toggle!D743,Toggle!T743)</f>
        <v>Project Data Tab</v>
      </c>
    </row>
    <row r="106" spans="2:5" s="331" customFormat="1" ht="31" customHeight="1" x14ac:dyDescent="0.35">
      <c r="B106" s="326"/>
      <c r="C106" s="406" t="str">
        <f>IF('About Databook'!$A$15='About Databook'!$C$61,Toggle!B744,Toggle!R744)</f>
        <v>403-10 Occupational diseases</v>
      </c>
      <c r="D106" s="406" t="str">
        <f>IF('About Databook'!$A$15='About Databook'!$C$61,Toggle!C744,Toggle!S744)</f>
        <v>Section V. Well-being of our employees, subsection Safety and health</v>
      </c>
      <c r="E106" s="210" t="str">
        <f>IF('About Databook'!$A$15='About Databook'!$C$61,Toggle!D744,Toggle!T744)</f>
        <v>Safety Tab</v>
      </c>
    </row>
    <row r="107" spans="2:5" s="331" customFormat="1" x14ac:dyDescent="0.35">
      <c r="B107" s="326"/>
      <c r="C107" s="407"/>
      <c r="D107" s="407"/>
      <c r="E107" s="210" t="str">
        <f>IF('About Databook'!$A$15='About Databook'!$C$61,Toggle!D745,Toggle!T745)</f>
        <v>Project Data Tab</v>
      </c>
    </row>
    <row r="108" spans="2:5" s="331" customFormat="1" ht="31" x14ac:dyDescent="0.35">
      <c r="B108" s="332" t="str">
        <f>IF('About Databook'!$A$15='About Databook'!$C$61,Toggle!A746,Toggle!Q746)</f>
        <v>GRI 404: Training and Development (Training and Education 2016)</v>
      </c>
      <c r="C108" s="210" t="str">
        <f>IF('About Databook'!$A$15='About Databook'!$C$61,Toggle!B746,Toggle!R746)</f>
        <v>404-1 Average number of training hours per year per employee</v>
      </c>
      <c r="D108" s="210" t="str">
        <f>IF('About Databook'!$A$15='About Databook'!$C$61,Toggle!C746,Toggle!S746)</f>
        <v>Section V. Well-being of our employees, subsection Employee training and development</v>
      </c>
      <c r="E108" s="210" t="str">
        <f>IF('About Databook'!$A$15='About Databook'!$C$61,Toggle!D746,Toggle!T746)</f>
        <v>Our People Tab</v>
      </c>
    </row>
    <row r="109" spans="2:5" s="331" customFormat="1" ht="31" x14ac:dyDescent="0.35">
      <c r="B109" s="326"/>
      <c r="C109" s="210" t="str">
        <f>IF('About Databook'!$A$15='About Databook'!$C$61,Toggle!B747,Toggle!R747)</f>
        <v>404-2 Programs to improve the skills of employees for further employment</v>
      </c>
      <c r="D109" s="210" t="str">
        <f>IF('About Databook'!$A$15='About Databook'!$C$61,Toggle!C747,Toggle!S747)</f>
        <v>Section V. Well-being of our employees, subsection Employee training and development</v>
      </c>
      <c r="E109" s="210" t="str">
        <f>IF('About Databook'!$A$15='About Databook'!$C$61,Toggle!D747,Toggle!T747)</f>
        <v>-</v>
      </c>
    </row>
    <row r="110" spans="2:5" s="331" customFormat="1" ht="31" x14ac:dyDescent="0.35">
      <c r="B110" s="326"/>
      <c r="C110" s="210" t="str">
        <f>IF('About Databook'!$A$15='About Databook'!$C$61,Toggle!B748,Toggle!R748)</f>
        <v>404-3 Percentage of employees who receive periodic performance and career development appraisals</v>
      </c>
      <c r="D110" s="210" t="str">
        <f>IF('About Databook'!$A$15='About Databook'!$C$61,Toggle!C748,Toggle!S748)</f>
        <v>-</v>
      </c>
      <c r="E110" s="210" t="str">
        <f>IF('About Databook'!$A$15='About Databook'!$C$61,Toggle!D748,Toggle!T748)</f>
        <v>-</v>
      </c>
    </row>
    <row r="111" spans="2:5" s="331" customFormat="1" ht="46.5" customHeight="1" x14ac:dyDescent="0.35">
      <c r="B111" s="332" t="str">
        <f>IF('About Databook'!$A$15='About Databook'!$C$61,Toggle!A749,Toggle!Q749)</f>
        <v>GRI 405: Diversity and Equal Opportunity (2016)</v>
      </c>
      <c r="C111" s="406" t="str">
        <f>IF('About Databook'!$A$15='About Databook'!$C$61,Toggle!B749,Toggle!R749)</f>
        <v>405-1 Composition of governing bodies and main categories of personnel</v>
      </c>
      <c r="D111" s="406" t="str">
        <f>IF('About Databook'!$A$15='About Databook'!$C$61,Toggle!C749,Toggle!S749)</f>
        <v>Section III. Corporate governance;
Section V. Well-being of our employees, subsection HR management, Diversity and inclusion</v>
      </c>
      <c r="E111" s="210" t="str">
        <f>IF('About Databook'!$A$15='About Databook'!$C$61,Toggle!D749,Toggle!T749)</f>
        <v>Our People Tab</v>
      </c>
    </row>
    <row r="112" spans="2:5" s="331" customFormat="1" x14ac:dyDescent="0.35">
      <c r="B112" s="326"/>
      <c r="C112" s="407"/>
      <c r="D112" s="407"/>
      <c r="E112" s="210" t="str">
        <f>IF('About Databook'!$A$15='About Databook'!$C$61,Toggle!D750,Toggle!T750)</f>
        <v>Corporate Governance and Ethics Tab</v>
      </c>
    </row>
    <row r="113" spans="2:5" s="331" customFormat="1" x14ac:dyDescent="0.35">
      <c r="B113" s="326"/>
      <c r="C113" s="210" t="str">
        <f>IF('About Databook'!$A$15='About Databook'!$C$61,Toggle!B751,Toggle!R751)</f>
        <v>405-2 Ratio of basic wages of women to men</v>
      </c>
      <c r="D113" s="210" t="str">
        <f>IF('About Databook'!$A$15='About Databook'!$C$61,Toggle!C751,Toggle!S751)</f>
        <v>Section V. Well-being of our employees, subsection HR management</v>
      </c>
      <c r="E113" s="210" t="str">
        <f>IF('About Databook'!$A$15='About Databook'!$C$61,Toggle!D751,Toggle!T751)</f>
        <v>Our People Tab</v>
      </c>
    </row>
    <row r="114" spans="2:5" s="331" customFormat="1" ht="46.5" x14ac:dyDescent="0.35">
      <c r="B114" s="332" t="str">
        <f>IF('About Databook'!$A$15='About Databook'!$C$61,Toggle!A752,Toggle!Q752)</f>
        <v>GRI 406: Non-discrimination (Nondiscrimination 2016)</v>
      </c>
      <c r="C114" s="210" t="str">
        <f>IF('About Databook'!$A$15='About Databook'!$C$61,Toggle!B752,Toggle!R752)</f>
        <v>406-1 Incidents of discrimination and corrective actions taken</v>
      </c>
      <c r="D114" s="210" t="str">
        <f>IF('About Databook'!$A$15='About Databook'!$C$61,Toggle!C752,Toggle!S752)</f>
        <v>Section III. Corporate governance, subsection Business ethics and compliance;
Section V. Well-being of our employees, subsection HR management</v>
      </c>
      <c r="E114" s="210" t="str">
        <f>IF('About Databook'!$A$15='About Databook'!$C$61,Toggle!D752,Toggle!T752)</f>
        <v>Corporate Governance and Ethics Tab</v>
      </c>
    </row>
    <row r="115" spans="2:5" s="331" customFormat="1" x14ac:dyDescent="0.35">
      <c r="B115" s="332" t="str">
        <f>IF('About Databook'!$A$15='About Databook'!$C$61,Toggle!A753,Toggle!Q753)</f>
        <v>GRI 407: Freedom of Association and Collective Bargaining (2016)</v>
      </c>
      <c r="C115" s="210" t="str">
        <f>IF('About Databook'!$A$15='About Databook'!$C$61,Toggle!B753,Toggle!R753)</f>
        <v>407-1 Freedom of association and collective bargaining</v>
      </c>
      <c r="D115" s="210" t="str">
        <f>IF('About Databook'!$A$15='About Databook'!$C$61,Toggle!C753,Toggle!S753)</f>
        <v>-</v>
      </c>
      <c r="E115" s="210" t="str">
        <f>IF('About Databook'!$A$15='About Databook'!$C$61,Toggle!D753,Toggle!T753)</f>
        <v>-</v>
      </c>
    </row>
    <row r="116" spans="2:5" s="331" customFormat="1" ht="31" x14ac:dyDescent="0.35">
      <c r="B116" s="332" t="str">
        <f>IF('About Databook'!$A$15='About Databook'!$C$61,Toggle!A754,Toggle!Q754)</f>
        <v>GRI 408: Child Labor (Child Labor 2016)</v>
      </c>
      <c r="C116" s="210" t="str">
        <f>IF('About Databook'!$A$15='About Databook'!$C$61,Toggle!B754,Toggle!R754)</f>
        <v>408-1 Operations and suppliers with significant risk of child labor</v>
      </c>
      <c r="D116" s="210" t="str">
        <f>IF('About Databook'!$A$15='About Databook'!$C$61,Toggle!C754,Toggle!S754)</f>
        <v>The company does not have such divisions and suppliers</v>
      </c>
      <c r="E116" s="210" t="str">
        <f>IF('About Databook'!$A$15='About Databook'!$C$61,Toggle!D754,Toggle!T754)</f>
        <v>-</v>
      </c>
    </row>
    <row r="117" spans="2:5" s="331" customFormat="1" ht="31" x14ac:dyDescent="0.35">
      <c r="B117" s="332" t="str">
        <f>IF('About Databook'!$A$15='About Databook'!$C$61,Toggle!A755,Toggle!Q755)</f>
        <v>GRI 409: Forced or Compulsory Labor (2016)</v>
      </c>
      <c r="C117" s="210" t="str">
        <f>IF('About Databook'!$A$15='About Databook'!$C$61,Toggle!B755,Toggle!R755)</f>
        <v>409-1 Operations and suppliers with significant risk of forced or compulsory labour</v>
      </c>
      <c r="D117" s="210" t="str">
        <f>IF('About Databook'!$A$15='About Databook'!$C$61,Toggle!C755,Toggle!S755)</f>
        <v>The company does not have such divisions and suppliers</v>
      </c>
      <c r="E117" s="210" t="str">
        <f>IF('About Databook'!$A$15='About Databook'!$C$61,Toggle!D755,Toggle!T755)</f>
        <v>-</v>
      </c>
    </row>
    <row r="118" spans="2:5" s="331" customFormat="1" ht="31" x14ac:dyDescent="0.35">
      <c r="B118" s="332" t="str">
        <f>IF('About Databook'!$A$15='About Databook'!$C$61,Toggle!A756,Toggle!Q756)</f>
        <v>GRI 410: Security Practices (Security Practices 2016)</v>
      </c>
      <c r="C118" s="210" t="str">
        <f>IF('About Databook'!$A$15='About Databook'!$C$61,Toggle!B756,Toggle!R756)</f>
        <v>410-1 Proportion of security personnel trained in policies and procedures concerning aspects of human rights</v>
      </c>
      <c r="D118" s="210" t="str">
        <f>IF('About Databook'!$A$15='About Databook'!$C$61,Toggle!C756,Toggle!S756)</f>
        <v>-</v>
      </c>
      <c r="E118" s="210" t="str">
        <f>IF('About Databook'!$A$15='About Databook'!$C$61,Toggle!D756,Toggle!T756)</f>
        <v>-</v>
      </c>
    </row>
    <row r="119" spans="2:5" s="331" customFormat="1" ht="31" x14ac:dyDescent="0.35">
      <c r="B119" s="332" t="str">
        <f>IF('About Databook'!$A$15='About Databook'!$C$61,Toggle!A757,Toggle!Q757)</f>
        <v>GRI 411: Rights of Indigenous Peoples (2016)</v>
      </c>
      <c r="C119" s="210" t="str">
        <f>IF('About Databook'!$A$15='About Databook'!$C$61,Toggle!B757,Toggle!R757)</f>
        <v>411-1 Cases of violations of the rights of indigenous and small-numbered peoples</v>
      </c>
      <c r="D119" s="210" t="str">
        <f>IF('About Databook'!$A$15='About Databook'!$C$61,Toggle!C757,Toggle!S757)</f>
        <v>Section IV. Contribution to social and economic development, subsection Regional engagement</v>
      </c>
      <c r="E119" s="210" t="str">
        <f>IF('About Databook'!$A$15='About Databook'!$C$61,Toggle!D757,Toggle!T757)</f>
        <v>-</v>
      </c>
    </row>
    <row r="120" spans="2:5" s="331" customFormat="1" ht="62" x14ac:dyDescent="0.35">
      <c r="B120" s="332" t="str">
        <f>IF('About Databook'!$A$15='About Databook'!$C$61,Toggle!A758,Toggle!Q758)</f>
        <v>GRI 413: Local Communities (Local Communities 2016)</v>
      </c>
      <c r="C120" s="210" t="str">
        <f>IF('About Databook'!$A$15='About Databook'!$C$61,Toggle!B758,Toggle!R758)</f>
        <v>413-1 Total number of businesses with community engagement programs, community impact assessment programs, and community development programs implemented in their vicinity</v>
      </c>
      <c r="D120" s="210" t="str">
        <f>IF('About Databook'!$A$15='About Databook'!$C$61,Toggle!C758,Toggle!S758)</f>
        <v>Section IV. Contribution to social and economic development, subsection Regional engagement</v>
      </c>
      <c r="E120" s="210" t="str">
        <f>IF('About Databook'!$A$15='About Databook'!$C$61,Toggle!D758,Toggle!T758)</f>
        <v>Local Communities Tab</v>
      </c>
    </row>
    <row r="121" spans="2:5" s="331" customFormat="1" ht="31" x14ac:dyDescent="0.35">
      <c r="B121" s="326"/>
      <c r="C121" s="210" t="str">
        <f>IF('About Databook'!$A$15='About Databook'!$C$61,Toggle!B759,Toggle!R759)</f>
        <v>413-2 Subdivisions with significant actual or potential adverse impacts on local communities</v>
      </c>
      <c r="D121" s="210" t="str">
        <f>IF('About Databook'!$A$15='About Databook'!$C$61,Toggle!C759,Toggle!S759)</f>
        <v>-</v>
      </c>
      <c r="E121" s="210" t="str">
        <f>IF('About Databook'!$A$15='About Databook'!$C$61,Toggle!D759,Toggle!T759)</f>
        <v>-</v>
      </c>
    </row>
    <row r="122" spans="2:5" s="331" customFormat="1" x14ac:dyDescent="0.35">
      <c r="B122" s="332" t="str">
        <f>IF('About Databook'!$A$15='About Databook'!$C$61,Toggle!A760,Toggle!Q760)</f>
        <v>GRI 414: Supplier Social Assessment 2016</v>
      </c>
      <c r="C122" s="210" t="str">
        <f>IF('About Databook'!$A$15='About Databook'!$C$61,Toggle!B760,Toggle!R760)</f>
        <v>414-1 Evaluation of new suppliers according to social criteria</v>
      </c>
      <c r="D122" s="210" t="str">
        <f>IF('About Databook'!$A$15='About Databook'!$C$61,Toggle!C760,Toggle!S760)</f>
        <v>-</v>
      </c>
      <c r="E122" s="210" t="str">
        <f>IF('About Databook'!$A$15='About Databook'!$C$61,Toggle!D760,Toggle!T760)</f>
        <v>-</v>
      </c>
    </row>
    <row r="123" spans="2:5" s="331" customFormat="1" ht="31" x14ac:dyDescent="0.35">
      <c r="B123" s="326"/>
      <c r="C123" s="210" t="str">
        <f>IF('About Databook'!$A$15='About Databook'!$C$61,Toggle!B761,Toggle!R761)</f>
        <v>414-2 Adverse impacts in the supply chain and measures taken</v>
      </c>
      <c r="D123" s="210" t="str">
        <f>IF('About Databook'!$A$15='About Databook'!$C$61,Toggle!C761,Toggle!S761)</f>
        <v>-</v>
      </c>
      <c r="E123" s="210" t="str">
        <f>IF('About Databook'!$A$15='About Databook'!$C$61,Toggle!D761,Toggle!T761)</f>
        <v>-</v>
      </c>
    </row>
    <row r="124" spans="2:5" s="331" customFormat="1" ht="46.5" x14ac:dyDescent="0.35">
      <c r="B124" s="332" t="str">
        <f>IF('About Databook'!$A$15='About Databook'!$C$61,Toggle!A762,Toggle!Q762)</f>
        <v>GRI 415: Public Policy 2016</v>
      </c>
      <c r="C124" s="210" t="str">
        <f>IF('About Databook'!$A$15='About Databook'!$C$61,Toggle!B762,Toggle!R762)</f>
        <v>415-1 Political contributions</v>
      </c>
      <c r="D124" s="210" t="str">
        <f>IF('About Databook'!$A$15='About Databook'!$C$61,Toggle!C762,Toggle!S762)</f>
        <v>Section II. Sustainability management, subsection Commitment to the UN Sustainable
development goals</v>
      </c>
      <c r="E124" s="210" t="str">
        <f>IF('About Databook'!$A$15='About Databook'!$C$61,Toggle!D762,Toggle!T762)</f>
        <v>Local Communities Tab</v>
      </c>
    </row>
    <row r="125" spans="2:5" s="331" customFormat="1" ht="45" customHeight="1" thickBot="1" x14ac:dyDescent="0.4">
      <c r="B125" s="334" t="str">
        <f>IF('About Databook'!$A$15='About Databook'!$C$61,Toggle!A763,Toggle!Q763)</f>
        <v>GRI 418: Consumer Privacy (Customer Privacy 2016)</v>
      </c>
      <c r="C125" s="335" t="str">
        <f>IF('About Databook'!$A$15='About Databook'!$C$61,Toggle!B763,Toggle!R763)</f>
        <v>418-1 Substantiated complaints about breaches of customer privacy and loss of customer data</v>
      </c>
      <c r="D125" s="335" t="str">
        <f>IF('About Databook'!$A$15='About Databook'!$C$61,Toggle!C763,Toggle!S763)</f>
        <v>Section III. Corporate governance, subsection Business ethics and compliance</v>
      </c>
      <c r="E125" s="335" t="str">
        <f>IF('About Databook'!$A$15='About Databook'!$C$61,Toggle!D763,Toggle!T763)</f>
        <v>Corporate Governance and Ethics Tab</v>
      </c>
    </row>
  </sheetData>
  <sheetProtection algorithmName="SHA-512" hashValue="6jTn3fYKHVh8yvp6MUzBF6zjSIJIQ3OE1jryc88pFfxg6gJo0kweM1U8x0GbI8qc1zSFi2th6PNoDb1KHxWDag==" saltValue="teToDW4dgVh6QfGDXVe6Pg==" spinCount="100000" sheet="1" objects="1" scenarios="1" selectLockedCells="1" selectUnlockedCells="1"/>
  <autoFilter ref="B4:E4" xr:uid="{64167A7D-A952-4EE9-8E43-7472DB0DB3B6}"/>
  <mergeCells count="22">
    <mergeCell ref="C111:C112"/>
    <mergeCell ref="D111:D112"/>
    <mergeCell ref="C73:C74"/>
    <mergeCell ref="C75:C76"/>
    <mergeCell ref="D73:D74"/>
    <mergeCell ref="D75:D76"/>
    <mergeCell ref="C86:C87"/>
    <mergeCell ref="D86:D87"/>
    <mergeCell ref="C104:C105"/>
    <mergeCell ref="D104:D105"/>
    <mergeCell ref="C106:C107"/>
    <mergeCell ref="D106:D107"/>
    <mergeCell ref="C80:C81"/>
    <mergeCell ref="D80:D81"/>
    <mergeCell ref="C82:C83"/>
    <mergeCell ref="D82:D83"/>
    <mergeCell ref="C63:C64"/>
    <mergeCell ref="D63:D64"/>
    <mergeCell ref="C65:C66"/>
    <mergeCell ref="D65:D66"/>
    <mergeCell ref="C67:C68"/>
    <mergeCell ref="D67:D6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01C81-9217-46B4-9A8B-9CD01485E606}">
  <dimension ref="B2:F61"/>
  <sheetViews>
    <sheetView showGridLines="0" zoomScale="55" zoomScaleNormal="55" workbookViewId="0">
      <pane ySplit="4" topLeftCell="A5" activePane="bottomLeft" state="frozen"/>
      <selection activeCell="O72" sqref="O72"/>
      <selection pane="bottomLeft"/>
    </sheetView>
  </sheetViews>
  <sheetFormatPr defaultRowHeight="14" x14ac:dyDescent="0.3"/>
  <cols>
    <col min="1" max="1" width="2.90625" style="2" customWidth="1"/>
    <col min="2" max="2" width="46.90625" style="2" customWidth="1"/>
    <col min="3" max="3" width="17.54296875" style="312" customWidth="1"/>
    <col min="4" max="4" width="104.26953125" style="2" bestFit="1" customWidth="1"/>
    <col min="5" max="5" width="70.08984375" style="2" bestFit="1" customWidth="1"/>
    <col min="6" max="6" width="99.08984375" style="277" bestFit="1" customWidth="1"/>
    <col min="7" max="16384" width="8.7265625" style="2"/>
  </cols>
  <sheetData>
    <row r="2" spans="2:6" ht="20" x14ac:dyDescent="0.3">
      <c r="B2" s="387" t="str">
        <f>IF('About Databook'!$A$15='About Databook'!$C$61,Toggle!A768,Toggle!Q768)</f>
        <v>SASB content index</v>
      </c>
      <c r="C2" s="305"/>
      <c r="D2" s="274"/>
      <c r="E2" s="274"/>
      <c r="F2" s="276"/>
    </row>
    <row r="3" spans="2:6" x14ac:dyDescent="0.3">
      <c r="B3" s="275"/>
      <c r="C3" s="306"/>
      <c r="D3" s="274"/>
      <c r="E3" s="274"/>
      <c r="F3" s="276"/>
    </row>
    <row r="4" spans="2:6" ht="15.5" x14ac:dyDescent="0.3">
      <c r="B4" s="299" t="str">
        <f>IF('About Databook'!$A$15='About Databook'!$C$61,Toggle!A770,Toggle!Q770)</f>
        <v>Topic</v>
      </c>
      <c r="C4" s="299" t="str">
        <f>IF('About Databook'!$A$15='About Databook'!$C$61,Toggle!B770,Toggle!R770)</f>
        <v>Code</v>
      </c>
      <c r="D4" s="299" t="str">
        <f>IF('About Databook'!$A$15='About Databook'!$C$61,Toggle!C770,Toggle!S770)</f>
        <v>Name of the indicator</v>
      </c>
      <c r="E4" s="299" t="str">
        <f>IF('About Databook'!$A$15='About Databook'!$C$61,Toggle!D770,Toggle!T770)</f>
        <v>Location in the Sustainability report for 2024</v>
      </c>
      <c r="F4" s="299" t="str">
        <f>IF('About Databook'!$A$15='About Databook'!$C$61,Toggle!E770,Toggle!U770)</f>
        <v>Location in the databook with data in the ESG area</v>
      </c>
    </row>
    <row r="5" spans="2:6" x14ac:dyDescent="0.3">
      <c r="B5" s="421" t="str">
        <f>IF('About Databook'!$A$15='About Databook'!$C$61,Toggle!A771,Toggle!Q771)</f>
        <v>Greenhouse Gas Emissions</v>
      </c>
      <c r="C5" s="300" t="str">
        <f>IF('About Databook'!$A$15='About Databook'!$C$61,Toggle!B771,Toggle!R771)</f>
        <v>EM-MM-110a.1</v>
      </c>
      <c r="D5" s="284" t="str">
        <f>IF('About Databook'!$A$15='About Databook'!$C$61,Toggle!C771,Toggle!S771)</f>
        <v>Gross global Scope 1 emissions</v>
      </c>
      <c r="E5" s="284" t="str">
        <f>IF('About Databook'!$A$15='About Databook'!$C$61,Toggle!D771,Toggle!T771)</f>
        <v>Section VIII. Climate and energy, subsection GHG emissions</v>
      </c>
      <c r="F5" s="414" t="str">
        <f>IF('About Databook'!$A$15='About Databook'!$C$61,Toggle!E771,Toggle!U771)</f>
        <v>Climate Change and Energy Consumption Tab, Data across projects Tab</v>
      </c>
    </row>
    <row r="6" spans="2:6" x14ac:dyDescent="0.3">
      <c r="B6" s="421"/>
      <c r="C6" s="307"/>
      <c r="D6" s="301" t="str">
        <f>IF('About Databook'!$A$15='About Databook'!$C$61,Toggle!C772,Toggle!S772)</f>
        <v>Percentage covered under emissions-limiting regulations</v>
      </c>
      <c r="E6" s="301" t="str">
        <f>IF('About Databook'!$A$15='About Databook'!$C$61,Toggle!D772,Toggle!T772)</f>
        <v>-</v>
      </c>
      <c r="F6" s="415"/>
    </row>
    <row r="7" spans="2:6" ht="28" x14ac:dyDescent="0.3">
      <c r="B7" s="422" t="str">
        <f>IF('About Databook'!$A$15='About Databook'!$C$61,Toggle!A774,Toggle!Q774)</f>
        <v>Air Quality</v>
      </c>
      <c r="C7" s="313" t="str">
        <f>IF('About Databook'!$A$15='About Databook'!$C$61,Toggle!B773,Toggle!R773)</f>
        <v>EM-MM-110a.2</v>
      </c>
      <c r="D7" s="304" t="str">
        <f>IF('About Databook'!$A$15='About Databook'!$C$61,Toggle!C773,Toggle!S773)</f>
        <v>Discussion of long-term and short-term strategy or plan to manage Scope 1 emissions, emissions reduction targets, and an analysis of performance against those targets</v>
      </c>
      <c r="E7" s="304" t="str">
        <f>IF('About Databook'!$A$15='About Databook'!$C$61,Toggle!D773,Toggle!T773)</f>
        <v>Section VIII. Climate and energy, subsection GHG emissions</v>
      </c>
      <c r="F7" s="314" t="s">
        <v>3</v>
      </c>
    </row>
    <row r="8" spans="2:6" ht="28" customHeight="1" x14ac:dyDescent="0.3">
      <c r="B8" s="421"/>
      <c r="C8" s="300" t="str">
        <f>IF('About Databook'!$A$15='About Databook'!$C$61,Toggle!B774,Toggle!R774)</f>
        <v>EM-MM-120a.1</v>
      </c>
      <c r="D8" s="284" t="str">
        <f>IF('About Databook'!$A$15='About Databook'!$C$61,Toggle!C774,Toggle!S774)</f>
        <v>Air emissions of the following pollutants:</v>
      </c>
      <c r="E8" s="417" t="str">
        <f>IF('About Databook'!$A$15='About Databook'!$C$61,Toggle!D774,Toggle!T774)</f>
        <v>Section VIII. Climate and energy, subsection GHG emissions</v>
      </c>
      <c r="F8" s="416" t="str">
        <f>IF('About Databook'!$A$15='About Databook'!$C$61,Toggle!E774,Toggle!U774)</f>
        <v>Environment Tab</v>
      </c>
    </row>
    <row r="9" spans="2:6" x14ac:dyDescent="0.3">
      <c r="B9" s="421"/>
      <c r="C9" s="308"/>
      <c r="D9" s="284" t="str">
        <f>IF('About Databook'!$A$15='About Databook'!$C$61,Toggle!C775,Toggle!S775)</f>
        <v>(1) CO</v>
      </c>
      <c r="E9" s="418"/>
      <c r="F9" s="414"/>
    </row>
    <row r="10" spans="2:6" x14ac:dyDescent="0.3">
      <c r="B10" s="421"/>
      <c r="C10" s="308"/>
      <c r="D10" s="284" t="str">
        <f>IF('About Databook'!$A$15='About Databook'!$C$61,Toggle!C776,Toggle!S776)</f>
        <v>(2) NOₓ (excluding N₂O)</v>
      </c>
      <c r="E10" s="418"/>
      <c r="F10" s="414"/>
    </row>
    <row r="11" spans="2:6" x14ac:dyDescent="0.3">
      <c r="B11" s="421"/>
      <c r="C11" s="308"/>
      <c r="D11" s="284" t="str">
        <f>IF('About Databook'!$A$15='About Databook'!$C$61,Toggle!C777,Toggle!S777)</f>
        <v>(3) SOₓ</v>
      </c>
      <c r="E11" s="418"/>
      <c r="F11" s="414"/>
    </row>
    <row r="12" spans="2:6" x14ac:dyDescent="0.3">
      <c r="B12" s="421"/>
      <c r="C12" s="308"/>
      <c r="D12" s="284" t="str">
        <f>IF('About Databook'!$A$15='About Databook'!$C$61,Toggle!C778,Toggle!S778)</f>
        <v>(4) particulate matter (PM10)</v>
      </c>
      <c r="E12" s="418"/>
      <c r="F12" s="414"/>
    </row>
    <row r="13" spans="2:6" x14ac:dyDescent="0.3">
      <c r="B13" s="421"/>
      <c r="C13" s="308"/>
      <c r="D13" s="284" t="str">
        <f>IF('About Databook'!$A$15='About Databook'!$C$61,Toggle!C779,Toggle!S779)</f>
        <v>(5) mercury (Hg)</v>
      </c>
      <c r="E13" s="418"/>
      <c r="F13" s="414"/>
    </row>
    <row r="14" spans="2:6" x14ac:dyDescent="0.3">
      <c r="B14" s="421"/>
      <c r="C14" s="308"/>
      <c r="D14" s="284" t="str">
        <f>IF('About Databook'!$A$15='About Databook'!$C$61,Toggle!C780,Toggle!S780)</f>
        <v>(6) lead (Pb)</v>
      </c>
      <c r="E14" s="418"/>
      <c r="F14" s="414"/>
    </row>
    <row r="15" spans="2:6" x14ac:dyDescent="0.3">
      <c r="B15" s="423"/>
      <c r="C15" s="307"/>
      <c r="D15" s="301" t="str">
        <f>IF('About Databook'!$A$15='About Databook'!$C$61,Toggle!C781,Toggle!S781)</f>
        <v>(7) volatile organic compounds (VOCs)</v>
      </c>
      <c r="E15" s="419"/>
      <c r="F15" s="415"/>
    </row>
    <row r="16" spans="2:6" ht="28" customHeight="1" x14ac:dyDescent="0.3">
      <c r="B16" s="421" t="str">
        <f>IF('About Databook'!$A$15='About Databook'!$C$61,Toggle!A782,Toggle!Q782)</f>
        <v>Energy Management</v>
      </c>
      <c r="C16" s="300" t="str">
        <f>IF('About Databook'!$A$15='About Databook'!$C$61,Toggle!B782,Toggle!R782)</f>
        <v>EM-MM-130a.1</v>
      </c>
      <c r="D16" s="284" t="str">
        <f>IF('About Databook'!$A$15='About Databook'!$C$61,Toggle!C782,Toggle!S782)</f>
        <v>(1) Total energy consumed</v>
      </c>
      <c r="E16" s="417" t="str">
        <f>IF('About Databook'!$A$15='About Databook'!$C$61,Toggle!D782,Toggle!T782)</f>
        <v>Section VIII. Climate and energy, subsection Energy consumption</v>
      </c>
      <c r="F16" s="416" t="str">
        <f>IF('About Databook'!$A$15='About Databook'!$C$61,Toggle!E782,Toggle!U782)</f>
        <v>Climate Change and Energy Consumption Tab</v>
      </c>
    </row>
    <row r="17" spans="2:6" x14ac:dyDescent="0.3">
      <c r="B17" s="421"/>
      <c r="C17" s="308"/>
      <c r="D17" s="284" t="str">
        <f>IF('About Databook'!$A$15='About Databook'!$C$61,Toggle!C783,Toggle!S783)</f>
        <v>(2) percentage grid electricity</v>
      </c>
      <c r="E17" s="418"/>
      <c r="F17" s="414"/>
    </row>
    <row r="18" spans="2:6" x14ac:dyDescent="0.3">
      <c r="B18" s="284"/>
      <c r="C18" s="308"/>
      <c r="D18" s="284" t="str">
        <f>IF('About Databook'!$A$15='About Databook'!$C$61,Toggle!C784,Toggle!S784)</f>
        <v>(3) percentage renewable</v>
      </c>
      <c r="E18" s="419"/>
      <c r="F18" s="415"/>
    </row>
    <row r="19" spans="2:6" ht="28" customHeight="1" x14ac:dyDescent="0.3">
      <c r="B19" s="422" t="str">
        <f>IF('About Databook'!$A$15='About Databook'!$C$61,Toggle!A785,Toggle!Q785)</f>
        <v>Water Management</v>
      </c>
      <c r="C19" s="309" t="str">
        <f>IF('About Databook'!$A$15='About Databook'!$C$61,Toggle!B785,Toggle!R785)</f>
        <v>EM-MM-140a.1</v>
      </c>
      <c r="D19" s="298" t="str">
        <f>IF('About Databook'!$A$15='About Databook'!$C$61,Toggle!C785,Toggle!S785)</f>
        <v>Total fresh water withdrawn</v>
      </c>
      <c r="E19" s="417" t="str">
        <f>IF('About Databook'!$A$15='About Databook'!$C$61,Toggle!D785,Toggle!T785)</f>
        <v>Section VII. Environmental responsibility, subsection Use of water resources</v>
      </c>
      <c r="F19" s="411" t="str">
        <f>IF('About Databook'!$A$15='About Databook'!$C$61,Toggle!E785,Toggle!U785)</f>
        <v>Environment Tab, Data across projects Tab</v>
      </c>
    </row>
    <row r="20" spans="2:6" x14ac:dyDescent="0.3">
      <c r="B20" s="421"/>
      <c r="C20" s="308"/>
      <c r="D20" s="284" t="str">
        <f>IF('About Databook'!$A$15='About Databook'!$C$61,Toggle!C786,Toggle!S786)</f>
        <v>Total fresh water consumed</v>
      </c>
      <c r="E20" s="418"/>
      <c r="F20" s="412"/>
    </row>
    <row r="21" spans="2:6" x14ac:dyDescent="0.3">
      <c r="B21" s="421"/>
      <c r="C21" s="308"/>
      <c r="D21" s="284" t="str">
        <f>IF('About Databook'!$A$15='About Databook'!$C$61,Toggle!C787,Toggle!S787)</f>
        <v>Percentage of each in regions with High or Extremely High Baseline Water Stress</v>
      </c>
      <c r="E21" s="419"/>
      <c r="F21" s="413"/>
    </row>
    <row r="22" spans="2:6" x14ac:dyDescent="0.3">
      <c r="B22" s="423"/>
      <c r="C22" s="313" t="str">
        <f>IF('About Databook'!$A$15='About Databook'!$C$61,Toggle!B788,Toggle!R788)</f>
        <v>EM-MM-140a.2</v>
      </c>
      <c r="D22" s="304" t="str">
        <f>IF('About Databook'!$A$15='About Databook'!$C$61,Toggle!C788,Toggle!S788)</f>
        <v>Number of incidents of non-compliance associated with water quality permits, standards, and regulations</v>
      </c>
      <c r="E22" s="298" t="str">
        <f>IF('About Databook'!$A$15='About Databook'!$C$61,Toggle!D788,Toggle!T788)</f>
        <v>No incidents reported</v>
      </c>
      <c r="F22" s="303" t="str">
        <f>IF('About Databook'!$A$15='About Databook'!$C$61,Toggle!E788,Toggle!U788)</f>
        <v>No incidents reported</v>
      </c>
    </row>
    <row r="23" spans="2:6" ht="28" customHeight="1" x14ac:dyDescent="0.3">
      <c r="B23" s="422" t="str">
        <f>IF('About Databook'!$A$15='About Databook'!$C$61,Toggle!A789,Toggle!Q789)</f>
        <v>Waste &amp; Hazardous Materials Management</v>
      </c>
      <c r="C23" s="313" t="str">
        <f>IF('About Databook'!$A$15='About Databook'!$C$61,Toggle!B789,Toggle!R789)</f>
        <v>EM-MM-150a.4</v>
      </c>
      <c r="D23" s="304" t="str">
        <f>IF('About Databook'!$A$15='About Databook'!$C$61,Toggle!C789,Toggle!S789)</f>
        <v>Total weight of non-mineral waste generated</v>
      </c>
      <c r="E23" s="417" t="str">
        <f>IF('About Databook'!$A$15='About Databook'!$C$61,Toggle!D789,Toggle!T789)</f>
        <v>Section VII. Environmental responsibility, subsection Waste management</v>
      </c>
      <c r="F23" s="411" t="str">
        <f>IF('About Databook'!$A$15='About Databook'!$C$61,Toggle!E789,Toggle!U789)</f>
        <v>Environment Tab</v>
      </c>
    </row>
    <row r="24" spans="2:6" x14ac:dyDescent="0.3">
      <c r="B24" s="421"/>
      <c r="C24" s="313" t="str">
        <f>IF('About Databook'!$A$15='About Databook'!$C$61,Toggle!B790,Toggle!R790)</f>
        <v>EM-MM-150a.5</v>
      </c>
      <c r="D24" s="304" t="str">
        <f>IF('About Databook'!$A$15='About Databook'!$C$61,Toggle!C790,Toggle!S790)</f>
        <v>Total weight of tailings produced</v>
      </c>
      <c r="E24" s="418"/>
      <c r="F24" s="412"/>
    </row>
    <row r="25" spans="2:6" x14ac:dyDescent="0.3">
      <c r="B25" s="421"/>
      <c r="C25" s="313" t="str">
        <f>IF('About Databook'!$A$15='About Databook'!$C$61,Toggle!B791,Toggle!R791)</f>
        <v>EM-MM-150a.6</v>
      </c>
      <c r="D25" s="304" t="str">
        <f>IF('About Databook'!$A$15='About Databook'!$C$61,Toggle!C791,Toggle!S791)</f>
        <v>Total weight of waste rock generated</v>
      </c>
      <c r="E25" s="418"/>
      <c r="F25" s="412"/>
    </row>
    <row r="26" spans="2:6" x14ac:dyDescent="0.3">
      <c r="B26" s="421"/>
      <c r="C26" s="313" t="str">
        <f>IF('About Databook'!$A$15='About Databook'!$C$61,Toggle!B792,Toggle!R792)</f>
        <v>EM-MM-150a.7</v>
      </c>
      <c r="D26" s="304" t="str">
        <f>IF('About Databook'!$A$15='About Databook'!$C$61,Toggle!C792,Toggle!S792)</f>
        <v>Total weight of hazardous waste generated</v>
      </c>
      <c r="E26" s="418"/>
      <c r="F26" s="412"/>
    </row>
    <row r="27" spans="2:6" x14ac:dyDescent="0.3">
      <c r="B27" s="421"/>
      <c r="C27" s="313" t="str">
        <f>IF('About Databook'!$A$15='About Databook'!$C$61,Toggle!B793,Toggle!R793)</f>
        <v>EM-MM-150a.8</v>
      </c>
      <c r="D27" s="304" t="str">
        <f>IF('About Databook'!$A$15='About Databook'!$C$61,Toggle!C793,Toggle!S793)</f>
        <v>Total weight of hazardous waste recycled</v>
      </c>
      <c r="E27" s="419"/>
      <c r="F27" s="413"/>
    </row>
    <row r="28" spans="2:6" x14ac:dyDescent="0.3">
      <c r="B28" s="421"/>
      <c r="C28" s="313" t="str">
        <f>IF('About Databook'!$A$15='About Databook'!$C$61,Toggle!B794,Toggle!R794)</f>
        <v>EM-MM-150a.9</v>
      </c>
      <c r="D28" s="304" t="str">
        <f>IF('About Databook'!$A$15='About Databook'!$C$61,Toggle!C794,Toggle!S794)</f>
        <v>Number of significant incidents associated with hazardous materials and waste management</v>
      </c>
      <c r="E28" s="420" t="str">
        <f>IF('About Databook'!$A$15='About Databook'!$C$61,Toggle!D794,Toggle!T794)</f>
        <v>No incidents reported</v>
      </c>
      <c r="F28" s="420"/>
    </row>
    <row r="29" spans="2:6" ht="28" x14ac:dyDescent="0.3">
      <c r="B29" s="421"/>
      <c r="C29" s="309" t="str">
        <f>IF('About Databook'!$A$15='About Databook'!$C$61,Toggle!B795,Toggle!R795)</f>
        <v>EM-MM150a.10</v>
      </c>
      <c r="D29" s="298" t="str">
        <f>IF('About Databook'!$A$15='About Databook'!$C$61,Toggle!C795,Toggle!S795)</f>
        <v>Description of waste and hazardous materials management policies and procedures for active and inactive operations</v>
      </c>
      <c r="E29" s="298" t="str">
        <f>IF('About Databook'!$A$15='About Databook'!$C$61,Toggle!D795,Toggle!T795)</f>
        <v>Section VII. Environmental responsibility, subsection Waste management</v>
      </c>
      <c r="F29" s="303" t="s">
        <v>3</v>
      </c>
    </row>
    <row r="30" spans="2:6" ht="28" x14ac:dyDescent="0.3">
      <c r="B30" s="422" t="str">
        <f>IF('About Databook'!$A$15='About Databook'!$C$61,Toggle!A796,Toggle!Q796)</f>
        <v>Biodiversity Impacts</v>
      </c>
      <c r="C30" s="309" t="str">
        <f>IF('About Databook'!$A$15='About Databook'!$C$61,Toggle!B796,Toggle!R796)</f>
        <v>EM-MM-160a.1</v>
      </c>
      <c r="D30" s="298" t="str">
        <f>IF('About Databook'!$A$15='About Databook'!$C$61,Toggle!C796,Toggle!S796)</f>
        <v>Description of environmental management policies and practices for active sites</v>
      </c>
      <c r="E30" s="298" t="str">
        <f>IF('About Databook'!$A$15='About Databook'!$C$61,Toggle!D796,Toggle!T796)</f>
        <v xml:space="preserve">Section VII. Environmental responsibility, subsection Land conservationand biodiversity </v>
      </c>
      <c r="F30" s="303" t="s">
        <v>3</v>
      </c>
    </row>
    <row r="31" spans="2:6" ht="28" customHeight="1" x14ac:dyDescent="0.3">
      <c r="B31" s="421"/>
      <c r="C31" s="309" t="str">
        <f>IF('About Databook'!$A$15='About Databook'!$C$61,Toggle!B797,Toggle!R797)</f>
        <v>EM-MM-160a.2</v>
      </c>
      <c r="D31" s="298" t="str">
        <f>IF('About Databook'!$A$15='About Databook'!$C$61,Toggle!C797,Toggle!S797)</f>
        <v>Percentage of mine sites where acid rock drainage is:</v>
      </c>
      <c r="E31" s="417" t="str">
        <f>IF('About Databook'!$A$15='About Databook'!$C$61,Toggle!D797,Toggle!T797)</f>
        <v>Section VII. Environmental responsibility, subsection Waste management</v>
      </c>
      <c r="F31" s="411" t="s">
        <v>3</v>
      </c>
    </row>
    <row r="32" spans="2:6" x14ac:dyDescent="0.3">
      <c r="B32" s="421"/>
      <c r="C32" s="308"/>
      <c r="D32" s="284" t="str">
        <f>IF('About Databook'!$A$15='About Databook'!$C$61,Toggle!C798,Toggle!S798)</f>
        <v>(1) predicted to occur</v>
      </c>
      <c r="E32" s="418"/>
      <c r="F32" s="412"/>
    </row>
    <row r="33" spans="2:6" x14ac:dyDescent="0.3">
      <c r="B33" s="421"/>
      <c r="C33" s="308"/>
      <c r="D33" s="284" t="str">
        <f>IF('About Databook'!$A$15='About Databook'!$C$61,Toggle!C799,Toggle!S799)</f>
        <v>(2) actively mitigated</v>
      </c>
      <c r="E33" s="418"/>
      <c r="F33" s="412"/>
    </row>
    <row r="34" spans="2:6" x14ac:dyDescent="0.3">
      <c r="B34" s="421"/>
      <c r="C34" s="307"/>
      <c r="D34" s="301" t="str">
        <f>IF('About Databook'!$A$15='About Databook'!$C$61,Toggle!C800,Toggle!S800)</f>
        <v>(3) under treatment or remediation</v>
      </c>
      <c r="E34" s="419"/>
      <c r="F34" s="413"/>
    </row>
    <row r="35" spans="2:6" ht="28" customHeight="1" x14ac:dyDescent="0.3">
      <c r="B35" s="421"/>
      <c r="C35" s="300" t="str">
        <f>IF('About Databook'!$A$15='About Databook'!$C$61,Toggle!B801,Toggle!R801)</f>
        <v>EM-MM-160a.3</v>
      </c>
      <c r="D35" s="284" t="str">
        <f>IF('About Databook'!$A$15='About Databook'!$C$61,Toggle!C801,Toggle!S801)</f>
        <v>Percentage of:</v>
      </c>
      <c r="E35" s="417" t="str">
        <f>IF('About Databook'!$A$15='About Databook'!$C$61,Toggle!D801,Toggle!T801)</f>
        <v xml:space="preserve">Section VII. Environmental responsibility, subsection Land conservationand biodiversity </v>
      </c>
      <c r="F35" s="411" t="s">
        <v>3</v>
      </c>
    </row>
    <row r="36" spans="2:6" x14ac:dyDescent="0.3">
      <c r="B36" s="421"/>
      <c r="C36" s="308"/>
      <c r="D36" s="284" t="str">
        <f>IF('About Databook'!$A$15='About Databook'!$C$61,Toggle!C802,Toggle!S802)</f>
        <v>(1) proved reserves in or near sites with protected conservation status or endangered species habitat</v>
      </c>
      <c r="E36" s="418"/>
      <c r="F36" s="412"/>
    </row>
    <row r="37" spans="2:6" x14ac:dyDescent="0.3">
      <c r="B37" s="423"/>
      <c r="C37" s="307"/>
      <c r="D37" s="301" t="str">
        <f>IF('About Databook'!$A$15='About Databook'!$C$61,Toggle!C803,Toggle!S803)</f>
        <v>(2) probable reserves in or near sites with protected conservation status or endangered species habitat</v>
      </c>
      <c r="E37" s="419"/>
      <c r="F37" s="413"/>
    </row>
    <row r="38" spans="2:6" ht="28" customHeight="1" x14ac:dyDescent="0.3">
      <c r="B38" s="422" t="str">
        <f>IF('About Databook'!$A$15='About Databook'!$C$61,Toggle!A804,Toggle!Q804)</f>
        <v>Security, Human Rights &amp; Rights of Indigenous Peoples</v>
      </c>
      <c r="C38" s="309" t="str">
        <f>IF('About Databook'!$A$15='About Databook'!$C$61,Toggle!B804,Toggle!R804)</f>
        <v>EM-MM-210a.1</v>
      </c>
      <c r="D38" s="298" t="str">
        <f>IF('About Databook'!$A$15='About Databook'!$C$61,Toggle!C804,Toggle!S804)</f>
        <v>Percentage of:</v>
      </c>
      <c r="E38" s="417" t="str">
        <f>IF('About Databook'!$A$15='About Databook'!$C$61,Toggle!D804,Toggle!T804)</f>
        <v>The share of proven and probable ore reserves within or near conflict zones is absent</v>
      </c>
      <c r="F38" s="417"/>
    </row>
    <row r="39" spans="2:6" x14ac:dyDescent="0.3">
      <c r="B39" s="421"/>
      <c r="C39" s="308"/>
      <c r="D39" s="284" t="str">
        <f>IF('About Databook'!$A$15='About Databook'!$C$61,Toggle!C805,Toggle!S805)</f>
        <v>(1) proved reserves in or near areas of conflict</v>
      </c>
      <c r="E39" s="418"/>
      <c r="F39" s="418"/>
    </row>
    <row r="40" spans="2:6" x14ac:dyDescent="0.3">
      <c r="B40" s="421"/>
      <c r="C40" s="307"/>
      <c r="D40" s="301" t="str">
        <f>IF('About Databook'!$A$15='About Databook'!$C$61,Toggle!C806,Toggle!S806)</f>
        <v>(2) probable reserves in or near areas of conflict</v>
      </c>
      <c r="E40" s="419"/>
      <c r="F40" s="419"/>
    </row>
    <row r="41" spans="2:6" ht="14" customHeight="1" x14ac:dyDescent="0.3">
      <c r="B41" s="421"/>
      <c r="C41" s="300" t="str">
        <f>IF('About Databook'!$A$15='About Databook'!$C$61,Toggle!B807,Toggle!R807)</f>
        <v>EM-MM-210a.2</v>
      </c>
      <c r="D41" s="284" t="str">
        <f>IF('About Databook'!$A$15='About Databook'!$C$61,Toggle!C807,Toggle!S807)</f>
        <v>Percentage of:</v>
      </c>
      <c r="E41" s="417" t="str">
        <f>IF('About Databook'!$A$15='About Databook'!$C$61,Toggle!D807,Toggle!T807)</f>
        <v>The share of proven and probable ore reserves within or near the territories inhabited by indigenous peoples is absent.</v>
      </c>
      <c r="F41" s="417"/>
    </row>
    <row r="42" spans="2:6" x14ac:dyDescent="0.3">
      <c r="B42" s="421"/>
      <c r="C42" s="300"/>
      <c r="D42" s="284" t="str">
        <f>IF('About Databook'!$A$15='About Databook'!$C$61,Toggle!C808,Toggle!S808)</f>
        <v>(1) proved reserves in or near indigenous land</v>
      </c>
      <c r="E42" s="418"/>
      <c r="F42" s="418"/>
    </row>
    <row r="43" spans="2:6" x14ac:dyDescent="0.3">
      <c r="B43" s="421"/>
      <c r="C43" s="308"/>
      <c r="D43" s="284" t="str">
        <f>IF('About Databook'!$A$15='About Databook'!$C$61,Toggle!C809,Toggle!S809)</f>
        <v>(2) probable reserves in or near indigenous land</v>
      </c>
      <c r="E43" s="419"/>
      <c r="F43" s="419"/>
    </row>
    <row r="44" spans="2:6" ht="28" customHeight="1" x14ac:dyDescent="0.3">
      <c r="B44" s="423"/>
      <c r="C44" s="318" t="str">
        <f>IF('About Databook'!$A$15='About Databook'!$C$61,Toggle!B810,Toggle!R810)</f>
        <v>EM-MM-210a.3</v>
      </c>
      <c r="D44" s="319" t="str">
        <f>IF('About Databook'!$A$15='About Databook'!$C$61,Toggle!C810,Toggle!S810)</f>
        <v>Discussion of engagement processes and due diligence practices with respect to human rights, indigenous rights, and operation in areas of conflict</v>
      </c>
      <c r="E44" s="319" t="s">
        <v>3</v>
      </c>
      <c r="F44" s="320" t="s">
        <v>3</v>
      </c>
    </row>
    <row r="45" spans="2:6" ht="28" x14ac:dyDescent="0.3">
      <c r="B45" s="422" t="str">
        <f>IF('About Databook'!$A$15='About Databook'!$C$61,Toggle!A811,Toggle!Q811)</f>
        <v>Community Relations</v>
      </c>
      <c r="C45" s="384" t="str">
        <f>IF('About Databook'!$A$15='About Databook'!$C$61,Toggle!B811,Toggle!R811)</f>
        <v>EM-MM-210b.1</v>
      </c>
      <c r="D45" s="385" t="str">
        <f>IF('About Databook'!$A$15='About Databook'!$C$61,Toggle!C811,Toggle!S811)</f>
        <v>Discussion of process to manage risks and opportunities associated with community rights and interests</v>
      </c>
      <c r="E45" s="385" t="str">
        <f>IF('About Databook'!$A$15='About Databook'!$C$61,Toggle!D811,Toggle!T811)</f>
        <v>Section IV. Contribution to social and economic development, subsection Regional engagement</v>
      </c>
      <c r="F45" s="386" t="s">
        <v>3</v>
      </c>
    </row>
    <row r="46" spans="2:6" x14ac:dyDescent="0.3">
      <c r="B46" s="423"/>
      <c r="C46" s="310" t="str">
        <f>IF('About Databook'!$A$15='About Databook'!$C$61,Toggle!B812,Toggle!R812)</f>
        <v>EM-MM-210b.2</v>
      </c>
      <c r="D46" s="301" t="str">
        <f>IF('About Databook'!$A$15='About Databook'!$C$61,Toggle!C812,Toggle!S812)</f>
        <v>Number and duration of non-technical delays</v>
      </c>
      <c r="E46" s="301" t="str">
        <f>IF('About Databook'!$A$15='About Databook'!$C$61,Toggle!D812,Toggle!T812)</f>
        <v>Absent</v>
      </c>
      <c r="F46" s="302" t="s">
        <v>3</v>
      </c>
    </row>
    <row r="47" spans="2:6" x14ac:dyDescent="0.3">
      <c r="B47" s="424" t="str">
        <f>IF('About Databook'!$A$15='About Databook'!$C$61,Toggle!A813,Toggle!Q813)</f>
        <v>Labor Relations</v>
      </c>
      <c r="C47" s="313" t="str">
        <f>IF('About Databook'!$A$15='About Databook'!$C$61,Toggle!B813,Toggle!R813)</f>
        <v>EM-MM-310a.1</v>
      </c>
      <c r="D47" s="304" t="str">
        <f>IF('About Databook'!$A$15='About Databook'!$C$61,Toggle!C813,Toggle!S813)</f>
        <v>Percentage of active workforce employed under collective agreements</v>
      </c>
      <c r="E47" s="304" t="str">
        <f>IF('About Databook'!$A$15='About Databook'!$C$61,Toggle!D813,Toggle!T813)</f>
        <v>Section V. Well-being of our employees, subsection HR management</v>
      </c>
      <c r="F47" s="314" t="str">
        <f>IF('About Databook'!$A$15='About Databook'!$C$61,Toggle!E813,Toggle!U813)</f>
        <v>Our People Tab</v>
      </c>
    </row>
    <row r="48" spans="2:6" ht="28" x14ac:dyDescent="0.3">
      <c r="B48" s="424"/>
      <c r="C48" s="313" t="str">
        <f>IF('About Databook'!$A$15='About Databook'!$C$61,Toggle!B814,Toggle!R814)</f>
        <v>EM-MM-310a.2</v>
      </c>
      <c r="D48" s="304" t="str">
        <f>IF('About Databook'!$A$15='About Databook'!$C$61,Toggle!C814,Toggle!S814)</f>
        <v>Number and duration of strikes and lockouts</v>
      </c>
      <c r="E48" s="304" t="str">
        <f>IF('About Databook'!$A$15='About Databook'!$C$61,Toggle!D814,Toggle!T814)</f>
        <v>Section IV. Contribution to social and economic development, subsection Regional engagement</v>
      </c>
      <c r="F48" s="314" t="s">
        <v>3</v>
      </c>
    </row>
    <row r="49" spans="2:6" ht="28" customHeight="1" x14ac:dyDescent="0.3">
      <c r="B49" s="424" t="str">
        <f>IF('About Databook'!$A$15='About Databook'!$C$61,Toggle!A815,Toggle!Q815)</f>
        <v>Workforce Health &amp; Safety</v>
      </c>
      <c r="C49" s="309" t="str">
        <f>IF('About Databook'!$A$15='About Databook'!$C$61,Toggle!B815,Toggle!R815)</f>
        <v>EM-MM-320a.1</v>
      </c>
      <c r="D49" s="298" t="str">
        <f>IF('About Databook'!$A$15='About Databook'!$C$61,Toggle!C815,Toggle!S815)</f>
        <v>(1) All-incidence rate</v>
      </c>
      <c r="E49" s="417" t="str">
        <f>IF('About Databook'!$A$15='About Databook'!$C$61,Toggle!D815,Toggle!T815)</f>
        <v>Section V. Well-being of our employees, subsection Safety and health</v>
      </c>
      <c r="F49" s="303" t="str">
        <f>IF('About Databook'!$A$15='About Databook'!$C$61,Toggle!E815,Toggle!U815)</f>
        <v>Safety Tab, Data across projects Tab</v>
      </c>
    </row>
    <row r="50" spans="2:6" x14ac:dyDescent="0.3">
      <c r="B50" s="424"/>
      <c r="C50" s="311"/>
      <c r="D50" s="284" t="str">
        <f>IF('About Databook'!$A$15='About Databook'!$C$61,Toggle!C816,Toggle!S816)</f>
        <v>(2) fatality rate</v>
      </c>
      <c r="E50" s="418"/>
      <c r="F50" s="278" t="str">
        <f>IF('About Databook'!$A$15='About Databook'!$C$61,Toggle!E816,Toggle!U816)</f>
        <v>Safety Tab, Data across projects Tab</v>
      </c>
    </row>
    <row r="51" spans="2:6" x14ac:dyDescent="0.3">
      <c r="B51" s="424"/>
      <c r="C51" s="311"/>
      <c r="D51" s="284" t="str">
        <f>IF('About Databook'!$A$15='About Databook'!$C$61,Toggle!C817,Toggle!S817)</f>
        <v>(3) near miss frequency rate (NMFR)</v>
      </c>
      <c r="E51" s="418"/>
      <c r="F51" s="278" t="s">
        <v>3</v>
      </c>
    </row>
    <row r="52" spans="2:6" ht="28" x14ac:dyDescent="0.3">
      <c r="B52" s="424"/>
      <c r="C52" s="315"/>
      <c r="D52" s="301" t="str">
        <f>IF('About Databook'!$A$15='About Databook'!$C$61,Toggle!C818,Toggle!S818)</f>
        <v>(4) average hours of health, safety, and emergency response training for (a) direct employees and (b) contract employees</v>
      </c>
      <c r="E52" s="419"/>
      <c r="F52" s="278" t="str">
        <f>IF('About Databook'!$A$15='About Databook'!$C$61,Toggle!E818,Toggle!U818)</f>
        <v>Safety Tab</v>
      </c>
    </row>
    <row r="53" spans="2:6" ht="28" x14ac:dyDescent="0.3">
      <c r="B53" s="424" t="str">
        <f>IF('About Databook'!$A$15='About Databook'!$C$61,Toggle!A819,Toggle!Q819)</f>
        <v>Business Ethics &amp; Transparency</v>
      </c>
      <c r="C53" s="313" t="str">
        <f>IF('About Databook'!$A$15='About Databook'!$C$61,Toggle!B819,Toggle!R819)</f>
        <v>EM-MM-510a.1</v>
      </c>
      <c r="D53" s="304" t="str">
        <f>IF('About Databook'!$A$15='About Databook'!$C$61,Toggle!C819,Toggle!S819)</f>
        <v>Description of the management system for prevention of corruption and bribery throughout the value chain</v>
      </c>
      <c r="E53" s="304" t="str">
        <f>IF('About Databook'!$A$15='About Databook'!$C$61,Toggle!D819,Toggle!T819)</f>
        <v>Section III. Corporate governance, subsection Business ethics and compliance</v>
      </c>
      <c r="F53" s="314" t="s">
        <v>3</v>
      </c>
    </row>
    <row r="54" spans="2:6" x14ac:dyDescent="0.3">
      <c r="B54" s="424"/>
      <c r="C54" s="313" t="str">
        <f>IF('About Databook'!$A$15='About Databook'!$C$61,Toggle!B820,Toggle!R820)</f>
        <v>EM-MM-510a.2</v>
      </c>
      <c r="D54" s="304" t="str">
        <f>IF('About Databook'!$A$15='About Databook'!$C$61,Toggle!C820,Toggle!S820)</f>
        <v>Production in countries that have the 20 lowest rankings in the Corruption Perception Index</v>
      </c>
      <c r="E54" s="420" t="str">
        <f>IF('About Databook'!$A$15='About Databook'!$C$61,Toggle!D820,Toggle!T820)</f>
        <v>Production in such countries is not carried out.</v>
      </c>
      <c r="F54" s="420"/>
    </row>
    <row r="55" spans="2:6" ht="78" customHeight="1" x14ac:dyDescent="0.3">
      <c r="B55" s="424" t="str">
        <f>IF('About Databook'!$A$15='About Databook'!$C$61,Toggle!A821,Toggle!Q821)</f>
        <v>Tailings Storage Facilities Management</v>
      </c>
      <c r="C55" s="313" t="str">
        <f>IF('About Databook'!$A$15='About Databook'!$C$61,Toggle!B821,Toggle!R821)</f>
        <v>EM-MM-540a.1</v>
      </c>
      <c r="D55" s="304" t="str">
        <f>IF('About Databook'!$A$15='About Databook'!$C$61,Toggle!C821,Toggle!S821)</f>
        <v>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v>
      </c>
      <c r="E55" s="304" t="str">
        <f>IF('About Databook'!$A$15='About Databook'!$C$61,Toggle!D821,Toggle!T821)</f>
        <v>Section VII. Environmental responsibility, subsection Waste management</v>
      </c>
      <c r="F55" s="314" t="s">
        <v>3</v>
      </c>
    </row>
    <row r="56" spans="2:6" ht="28" x14ac:dyDescent="0.3">
      <c r="B56" s="424"/>
      <c r="C56" s="313" t="str">
        <f>IF('About Databook'!$A$15='About Databook'!$C$61,Toggle!B822,Toggle!R822)</f>
        <v>EM-MM-540a.2</v>
      </c>
      <c r="D56" s="304" t="str">
        <f>IF('About Databook'!$A$15='About Databook'!$C$61,Toggle!C822,Toggle!S822)</f>
        <v>Summary of tailings management systems and governance structure used to monitor and maintain the stability of tailings storage facilities</v>
      </c>
      <c r="E56" s="304" t="str">
        <f>IF('About Databook'!$A$15='About Databook'!$C$61,Toggle!D822,Toggle!T822)</f>
        <v>Section VII. Environmental responsibility, subsection Waste management</v>
      </c>
      <c r="F56" s="314" t="s">
        <v>3</v>
      </c>
    </row>
    <row r="57" spans="2:6" ht="28" x14ac:dyDescent="0.3">
      <c r="B57" s="424"/>
      <c r="C57" s="313" t="str">
        <f>IF('About Databook'!$A$15='About Databook'!$C$61,Toggle!B823,Toggle!R823)</f>
        <v>EM-MM-540a.3</v>
      </c>
      <c r="D57" s="304" t="str">
        <f>IF('About Databook'!$A$15='About Databook'!$C$61,Toggle!C823,Toggle!S823)</f>
        <v>Approach to development of Emergency Preparedness and Response Plans (EPRPs) for tailings storage facilities</v>
      </c>
      <c r="E57" s="304" t="str">
        <f>IF('About Databook'!$A$15='About Databook'!$C$61,Toggle!D823,Toggle!T823)</f>
        <v>Section VII. Environmental responsibility, subsection Waste management</v>
      </c>
      <c r="F57" s="314" t="s">
        <v>3</v>
      </c>
    </row>
    <row r="58" spans="2:6" x14ac:dyDescent="0.3">
      <c r="B58" s="424" t="str">
        <f>IF('About Databook'!$A$15='About Databook'!$C$61,Toggle!A824,Toggle!Q824)</f>
        <v>Activity Metric</v>
      </c>
      <c r="C58" s="309" t="str">
        <f>IF('About Databook'!$A$15='About Databook'!$C$61,Toggle!B824,Toggle!R824)</f>
        <v>EM-MM-000.A</v>
      </c>
      <c r="D58" s="298" t="str">
        <f>IF('About Databook'!$A$15='About Databook'!$C$61,Toggle!C824,Toggle!S824)</f>
        <v>Production of:</v>
      </c>
      <c r="E58" s="417" t="str">
        <f>IF('About Databook'!$A$15='About Databook'!$C$61,Toggle!D824,Toggle!T824)</f>
        <v>Section I. About the Company</v>
      </c>
      <c r="F58" s="408" t="str">
        <f>IF('About Databook'!$A$15='About Databook'!$C$61,Toggle!E824,Toggle!U824)</f>
        <v>Socio-economic development Tab, Data across projects Tab</v>
      </c>
    </row>
    <row r="59" spans="2:6" x14ac:dyDescent="0.3">
      <c r="B59" s="424"/>
      <c r="C59" s="308"/>
      <c r="D59" s="284" t="str">
        <f>IF('About Databook'!$A$15='About Databook'!$C$61,Toggle!C825,Toggle!S825)</f>
        <v>(1) metal ores</v>
      </c>
      <c r="E59" s="418"/>
      <c r="F59" s="409"/>
    </row>
    <row r="60" spans="2:6" x14ac:dyDescent="0.3">
      <c r="B60" s="424"/>
      <c r="C60" s="307"/>
      <c r="D60" s="301" t="str">
        <f>IF('About Databook'!$A$15='About Databook'!$C$61,Toggle!C826,Toggle!S826)</f>
        <v>(2) finished metal products</v>
      </c>
      <c r="E60" s="419"/>
      <c r="F60" s="410"/>
    </row>
    <row r="61" spans="2:6" x14ac:dyDescent="0.3">
      <c r="B61" s="424"/>
      <c r="C61" s="313" t="str">
        <f>IF('About Databook'!$A$15='About Databook'!$C$61,Toggle!B827,Toggle!R827)</f>
        <v>EM-MM-000.B</v>
      </c>
      <c r="D61" s="304" t="str">
        <f>IF('About Databook'!$A$15='About Databook'!$C$61,Toggle!C827,Toggle!S827)</f>
        <v>Total number of employees, percentage contractors</v>
      </c>
      <c r="E61" s="304" t="str">
        <f>IF('About Databook'!$A$15='About Databook'!$C$61,Toggle!D827,Toggle!T827)</f>
        <v>Section V. Well-being of our employees, subsection HR management</v>
      </c>
      <c r="F61" s="314" t="str">
        <f>IF('About Databook'!$A$15='About Databook'!$C$61,Toggle!E827,Toggle!U827)</f>
        <v>Our People Tab, Data across projects Tab</v>
      </c>
    </row>
  </sheetData>
  <sheetProtection algorithmName="SHA-512" hashValue="/nVMDrpaXLNgpm9zbSN3lQ/VldBzrMc17KH5/tsLWCfBj+/sX7fmmDIO1hb0qVRtnh5mnkLRGUgxbklX/3RtRA==" saltValue="PQf9bf3Wrrrq79scsh7nfQ==" spinCount="100000" sheet="1" objects="1" scenarios="1" selectLockedCells="1" selectUnlockedCells="1"/>
  <mergeCells count="33">
    <mergeCell ref="E16:E18"/>
    <mergeCell ref="E19:E21"/>
    <mergeCell ref="E23:E27"/>
    <mergeCell ref="E28:F28"/>
    <mergeCell ref="B30:B37"/>
    <mergeCell ref="B19:B22"/>
    <mergeCell ref="B23:B29"/>
    <mergeCell ref="B5:B6"/>
    <mergeCell ref="B7:B15"/>
    <mergeCell ref="B16:B17"/>
    <mergeCell ref="B58:B61"/>
    <mergeCell ref="B38:B44"/>
    <mergeCell ref="B45:B46"/>
    <mergeCell ref="B47:B48"/>
    <mergeCell ref="B49:B52"/>
    <mergeCell ref="B53:B54"/>
    <mergeCell ref="B55:B57"/>
    <mergeCell ref="F58:F60"/>
    <mergeCell ref="F31:F34"/>
    <mergeCell ref="F5:F6"/>
    <mergeCell ref="F8:F15"/>
    <mergeCell ref="F16:F18"/>
    <mergeCell ref="F19:F21"/>
    <mergeCell ref="F35:F37"/>
    <mergeCell ref="F23:F27"/>
    <mergeCell ref="E38:F40"/>
    <mergeCell ref="E31:E34"/>
    <mergeCell ref="E35:E37"/>
    <mergeCell ref="E41:F43"/>
    <mergeCell ref="E58:E60"/>
    <mergeCell ref="E54:F54"/>
    <mergeCell ref="E49:E52"/>
    <mergeCell ref="E8:E1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ACED-EEA0-47E5-880D-7C2C29C02229}">
  <dimension ref="B2:P9"/>
  <sheetViews>
    <sheetView showGridLines="0" zoomScale="70" zoomScaleNormal="70" workbookViewId="0">
      <selection activeCell="O72" sqref="O72"/>
    </sheetView>
  </sheetViews>
  <sheetFormatPr defaultColWidth="8.7265625" defaultRowHeight="14.5" x14ac:dyDescent="0.35"/>
  <cols>
    <col min="1" max="1" width="2" style="12" customWidth="1"/>
    <col min="2" max="2" width="74.36328125" style="12" customWidth="1"/>
    <col min="3" max="15" width="8.7265625" style="12"/>
    <col min="16" max="16" width="12.26953125" style="12" customWidth="1"/>
    <col min="17" max="16384" width="8.7265625" style="12"/>
  </cols>
  <sheetData>
    <row r="2" spans="2:16" ht="15.5" x14ac:dyDescent="0.35">
      <c r="B2" s="24" t="str">
        <f>IF('About Databook'!$A$15='About Databook'!$C$61,Toggle!A829,Toggle!Q829)</f>
        <v>Reporting perimeter</v>
      </c>
      <c r="C2" s="24"/>
      <c r="D2" s="24"/>
      <c r="E2" s="24"/>
      <c r="F2" s="24"/>
      <c r="G2" s="24"/>
      <c r="H2" s="24"/>
      <c r="I2" s="24"/>
      <c r="J2" s="24"/>
      <c r="K2" s="24"/>
      <c r="L2" s="24"/>
      <c r="M2" s="24"/>
      <c r="N2" s="24"/>
      <c r="O2" s="24"/>
      <c r="P2" s="24"/>
    </row>
    <row r="4" spans="2:16" ht="34.5" customHeight="1" x14ac:dyDescent="0.35">
      <c r="B4" s="377" t="str">
        <f>IF('About Databook'!$A$15='About Databook'!$C$61,Toggle!A831,Toggle!Q831)</f>
        <v xml:space="preserve">The boundaries of the "Environment" section include: </v>
      </c>
      <c r="C4" s="425" t="str">
        <f>IF('About Databook'!$A$15='About Databook'!$C$61,Toggle!B831,Toggle!R831)</f>
        <v>JSC "AK Altynalmas", LLP "Altynalmas Technology", LLP "Aksu Technology", LLP "Kazakhaltyn Technology", LLP "Kazakhaltyn", TOO "Aktogay Mys"</v>
      </c>
      <c r="D4" s="425"/>
      <c r="E4" s="425"/>
      <c r="F4" s="425"/>
      <c r="G4" s="425"/>
      <c r="H4" s="425"/>
      <c r="I4" s="425"/>
      <c r="J4" s="425"/>
      <c r="K4" s="425"/>
      <c r="L4" s="425"/>
      <c r="M4" s="425"/>
      <c r="N4" s="425"/>
      <c r="O4" s="425"/>
      <c r="P4" s="425"/>
    </row>
    <row r="5" spans="2:16" ht="36" customHeight="1" x14ac:dyDescent="0.35">
      <c r="B5" s="377" t="str">
        <f>IF('About Databook'!$A$15='About Databook'!$C$61,Toggle!A832,Toggle!Q832)</f>
        <v>The boundaries of the "Climate change and energy" section include:</v>
      </c>
      <c r="C5" s="425" t="str">
        <f>IF('About Databook'!$A$15='About Databook'!$C$61,Toggle!B832,Toggle!R832)</f>
        <v>JSC "AK Altynalmas", LLP "Altynalmas Technology", LLP "Aksu Technology", LLP "Kazakhaltyn Technology", LLP "Kazakhaltyn", LLP "AAMining"</v>
      </c>
      <c r="D5" s="425"/>
      <c r="E5" s="425"/>
      <c r="F5" s="425"/>
      <c r="G5" s="425"/>
      <c r="H5" s="425"/>
      <c r="I5" s="425"/>
      <c r="J5" s="425"/>
      <c r="K5" s="425"/>
      <c r="L5" s="425"/>
      <c r="M5" s="425"/>
      <c r="N5" s="425"/>
      <c r="O5" s="425"/>
      <c r="P5" s="425"/>
    </row>
    <row r="6" spans="2:16" ht="32" customHeight="1" x14ac:dyDescent="0.35">
      <c r="B6" s="377" t="str">
        <f>IF('About Databook'!$A$15='About Databook'!$C$61,Toggle!A833,Toggle!Q833)</f>
        <v xml:space="preserve">The boundaries of the "Safety" section include: </v>
      </c>
      <c r="C6" s="425" t="str">
        <f>IF('About Databook'!$A$15='About Databook'!$C$61,Toggle!B833,Toggle!R833)</f>
        <v>JSC "AK Altynalmas", LLP "Altynalmas Technology", LLP "Aksu Technology", LLP "Kazakhaltyn Technology", LLP "Kazakhaltyn", LLP "AAMining"</v>
      </c>
      <c r="D6" s="425"/>
      <c r="E6" s="425"/>
      <c r="F6" s="425"/>
      <c r="G6" s="425"/>
      <c r="H6" s="425"/>
      <c r="I6" s="425"/>
      <c r="J6" s="425"/>
      <c r="K6" s="425"/>
      <c r="L6" s="425"/>
      <c r="M6" s="425"/>
      <c r="N6" s="425"/>
      <c r="O6" s="425"/>
      <c r="P6" s="425"/>
    </row>
    <row r="7" spans="2:16" ht="51" customHeight="1" x14ac:dyDescent="0.35">
      <c r="B7" s="377" t="str">
        <f>IF('About Databook'!$A$15='About Databook'!$C$61,Toggle!A834,Toggle!Q834)</f>
        <v>The boundaries of the "Our people" section include:</v>
      </c>
      <c r="C7" s="425" t="str">
        <f>IF('About Databook'!$A$15='About Databook'!$C$61,Toggle!B834,Toggle!R834)</f>
        <v>JSC "AK Altynalmas", LLP "Altynalmas Technology", LLP "Aksu Technology", LLP "Kazakhaltyn Technology", LLP "Kazakhaltyn", LLP "AAEngineering Group", LLP "AAMining", LLP "Proline Logistics", LLP "Kazakh Santechproject", LLP "KazakhAltyn Service", LLP "ProMS", LLP "Hotel Stepnogorsk"</v>
      </c>
      <c r="D7" s="425"/>
      <c r="E7" s="425"/>
      <c r="F7" s="425"/>
      <c r="G7" s="425"/>
      <c r="H7" s="425"/>
      <c r="I7" s="425"/>
      <c r="J7" s="425"/>
      <c r="K7" s="425"/>
      <c r="L7" s="425"/>
      <c r="M7" s="425"/>
      <c r="N7" s="425"/>
      <c r="O7" s="425"/>
      <c r="P7" s="425"/>
    </row>
    <row r="8" spans="2:16" ht="50" customHeight="1" x14ac:dyDescent="0.35">
      <c r="B8" s="377" t="str">
        <f>IF('About Databook'!$A$15='About Databook'!$C$61,Toggle!A835,Toggle!Q835)</f>
        <v>The boundaries of the "Socioeconomic development" section include:</v>
      </c>
      <c r="C8" s="425" t="str">
        <f>IF('About Databook'!$A$15='About Databook'!$C$61,Toggle!B835,Toggle!R835)</f>
        <v>JSC "AK Altynalmas", LLP "Altynalmas Technology", LLP "Aksu Technology", LLP "Kazakhaltyn Technology", LLP "Kazakhaltyn", LLP "AAEngineering Group", LLP "AAMining", LLP "Proline Logistics", LLP "Kazakh Santechproject", LLP "KazakhAltyn Service", LLP "ProMS", LLP "Hotel Stepnogorsk"</v>
      </c>
      <c r="D8" s="425"/>
      <c r="E8" s="425"/>
      <c r="F8" s="425"/>
      <c r="G8" s="425"/>
      <c r="H8" s="425"/>
      <c r="I8" s="425"/>
      <c r="J8" s="425"/>
      <c r="K8" s="425"/>
      <c r="L8" s="425"/>
      <c r="M8" s="425"/>
      <c r="N8" s="425"/>
      <c r="O8" s="425"/>
      <c r="P8" s="425"/>
    </row>
    <row r="9" spans="2:16" ht="24" customHeight="1" x14ac:dyDescent="0.35">
      <c r="B9" s="377" t="str">
        <f>IF('About Databook'!$A$15='About Databook'!$C$61,Toggle!A836,Toggle!Q836)</f>
        <v>The boundaries of the "Communities" section include:</v>
      </c>
      <c r="C9" s="425" t="str">
        <f>IF('About Databook'!$A$15='About Databook'!$C$61,Toggle!B836,Toggle!R836)</f>
        <v>JSC "AK Altynalmas", LLP "Kazakhaltyn Technology", LLP "Kazakhaltyn"</v>
      </c>
      <c r="D9" s="425"/>
      <c r="E9" s="425"/>
      <c r="F9" s="425"/>
      <c r="G9" s="425"/>
      <c r="H9" s="425"/>
      <c r="I9" s="425"/>
      <c r="J9" s="425"/>
      <c r="K9" s="425"/>
      <c r="L9" s="425"/>
      <c r="M9" s="425"/>
      <c r="N9" s="425"/>
      <c r="O9" s="425"/>
      <c r="P9" s="425"/>
    </row>
  </sheetData>
  <sheetProtection algorithmName="SHA-512" hashValue="BtxuuZVTq/IqTj8WNoMySONn2q0LF0ROyuSl0IqOomccT/7HQPSBudZ0cAmfpr8rSv4rXkL3Uf8z+H4A4NVbPw==" saltValue="QC9Etjgfu1ipsQLto5pJAQ==" spinCount="100000" sheet="1" objects="1" scenarios="1" selectLockedCells="1" selectUnlockedCells="1"/>
  <mergeCells count="6">
    <mergeCell ref="C9:P9"/>
    <mergeCell ref="C4:P4"/>
    <mergeCell ref="C5:P5"/>
    <mergeCell ref="C6:P6"/>
    <mergeCell ref="C7:P7"/>
    <mergeCell ref="C8:P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95886-9C00-46C9-979D-AA4DB8D3B4EE}">
  <dimension ref="B2:AD66"/>
  <sheetViews>
    <sheetView showGridLines="0" zoomScale="61" zoomScaleNormal="85" workbookViewId="0">
      <pane ySplit="3" topLeftCell="A4" activePane="bottomLeft" state="frozen"/>
      <selection activeCell="O72" sqref="O72"/>
      <selection pane="bottomLeft" activeCell="K9" sqref="K9"/>
    </sheetView>
  </sheetViews>
  <sheetFormatPr defaultRowHeight="15.5" x14ac:dyDescent="0.35"/>
  <cols>
    <col min="1" max="1" width="2.08984375" style="349" customWidth="1"/>
    <col min="2" max="2" width="4.26953125" style="350" customWidth="1"/>
    <col min="3" max="16384" width="8.7265625" style="349"/>
  </cols>
  <sheetData>
    <row r="2" spans="2:30" s="12" customFormat="1" x14ac:dyDescent="0.35">
      <c r="B2" s="24" t="str">
        <f>IF('About Databook'!$A$15='About Databook'!$C$61,Toggle!A838,Toggle!Q838)</f>
        <v>Materiality matrix</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row>
    <row r="3" spans="2:30" s="12" customFormat="1" x14ac:dyDescent="0.35">
      <c r="B3" s="24" t="str">
        <f>IF('About Databook'!$A$15='About Databook'!$C$61,Toggle!A839,Toggle!Q839)</f>
        <v>JSC "AK Altynalmas"</v>
      </c>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row>
    <row r="4" spans="2:30" x14ac:dyDescent="0.35">
      <c r="B4" s="349"/>
    </row>
    <row r="5" spans="2:30" ht="34" customHeight="1" x14ac:dyDescent="0.35">
      <c r="B5" s="426" t="str">
        <f>IF('About Databook'!$A$15='About Databook'!$C$61,Toggle!A841,Toggle!Q841)</f>
        <v>In 2025, a materiality analysis in the field of sustainable development for 2024 was conducted, within which quantitative indicators for 12 material topics were identified and disclosed.</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2:30" x14ac:dyDescent="0.35">
      <c r="B6" s="382"/>
    </row>
    <row r="7" spans="2:30" x14ac:dyDescent="0.35">
      <c r="B7" s="353" t="str">
        <f>IF('About Databook'!$A$15='About Databook'!$C$61,Toggle!A843,Toggle!Q843)</f>
        <v>Economic topics</v>
      </c>
      <c r="C7" s="354"/>
      <c r="D7" s="354"/>
      <c r="E7" s="354"/>
      <c r="F7" s="354"/>
      <c r="G7" s="354"/>
      <c r="H7" s="354"/>
    </row>
    <row r="8" spans="2:30" x14ac:dyDescent="0.35">
      <c r="B8" s="351">
        <v>1</v>
      </c>
      <c r="C8" s="349" t="str">
        <f>IF('About Databook'!$A$15='About Databook'!$C$61,Toggle!B844,Toggle!R844)</f>
        <v>Financial metrics</v>
      </c>
    </row>
    <row r="9" spans="2:30" x14ac:dyDescent="0.35">
      <c r="B9" s="351">
        <v>2</v>
      </c>
      <c r="C9" s="349" t="str">
        <f>IF('About Databook'!$A$15='About Databook'!$C$61,Toggle!B845,Toggle!R845)</f>
        <v>Business ethics and compliance</v>
      </c>
    </row>
    <row r="10" spans="2:30" x14ac:dyDescent="0.35">
      <c r="B10" s="353" t="str">
        <f>IF('About Databook'!$A$15='About Databook'!$C$61,Toggle!A846,Toggle!Q846)</f>
        <v>Social topics</v>
      </c>
      <c r="C10" s="354"/>
      <c r="D10" s="354"/>
      <c r="E10" s="354"/>
      <c r="F10" s="354"/>
      <c r="G10" s="354"/>
      <c r="H10" s="354"/>
    </row>
    <row r="11" spans="2:30" x14ac:dyDescent="0.35">
      <c r="B11" s="351">
        <v>3</v>
      </c>
      <c r="C11" s="349" t="str">
        <f>IF('About Databook'!$A$15='About Databook'!$C$61,Toggle!B847,Toggle!R847)</f>
        <v>Health and safety</v>
      </c>
    </row>
    <row r="12" spans="2:30" x14ac:dyDescent="0.35">
      <c r="B12" s="351">
        <v>4</v>
      </c>
      <c r="C12" s="349" t="str">
        <f>IF('About Databook'!$A$15='About Databook'!$C$61,Toggle!B848,Toggle!R848)</f>
        <v>Effective personnel management and development</v>
      </c>
    </row>
    <row r="13" spans="2:30" x14ac:dyDescent="0.35">
      <c r="B13" s="351">
        <v>5</v>
      </c>
      <c r="C13" s="349" t="str">
        <f>IF('About Databook'!$A$15='About Databook'!$C$61,Toggle!B849,Toggle!R849)</f>
        <v>Human rights</v>
      </c>
    </row>
    <row r="14" spans="2:30" x14ac:dyDescent="0.35">
      <c r="B14" s="351">
        <v>6</v>
      </c>
      <c r="C14" s="349" t="str">
        <f>IF('About Databook'!$A$15='About Databook'!$C$61,Toggle!B850,Toggle!R850)</f>
        <v>Diversity and equal opportunities</v>
      </c>
    </row>
    <row r="15" spans="2:30" x14ac:dyDescent="0.35">
      <c r="B15" s="351">
        <v>7</v>
      </c>
      <c r="C15" s="349" t="str">
        <f>IF('About Databook'!$A$15='About Databook'!$C$61,Toggle!B851,Toggle!R851)</f>
        <v>Local communities</v>
      </c>
    </row>
    <row r="16" spans="2:30" x14ac:dyDescent="0.35">
      <c r="B16" s="353" t="str">
        <f>IF('About Databook'!$A$15='About Databook'!$C$61,Toggle!A852,Toggle!Q852)</f>
        <v>Environmental topics</v>
      </c>
      <c r="C16" s="354"/>
      <c r="D16" s="354"/>
      <c r="E16" s="354"/>
      <c r="F16" s="354"/>
      <c r="G16" s="354"/>
      <c r="H16" s="354"/>
    </row>
    <row r="17" spans="2:8" x14ac:dyDescent="0.35">
      <c r="B17" s="351">
        <v>8</v>
      </c>
      <c r="C17" s="349" t="str">
        <f>IF('About Databook'!$A$15='About Databook'!$C$61,Toggle!B853,Toggle!R853)</f>
        <v>Waste and tailings</v>
      </c>
    </row>
    <row r="18" spans="2:8" x14ac:dyDescent="0.35">
      <c r="B18" s="351">
        <v>9</v>
      </c>
      <c r="C18" s="349" t="str">
        <f>IF('About Databook'!$A$15='About Databook'!$C$61,Toggle!B854,Toggle!R854)</f>
        <v>Land conservation and biodiversity</v>
      </c>
    </row>
    <row r="19" spans="2:8" x14ac:dyDescent="0.35">
      <c r="B19" s="351">
        <v>10</v>
      </c>
      <c r="C19" s="349" t="str">
        <f>IF('About Databook'!$A$15='About Databook'!$C$61,Toggle!B855,Toggle!R855)</f>
        <v>Climate and energy</v>
      </c>
    </row>
    <row r="20" spans="2:8" x14ac:dyDescent="0.35">
      <c r="B20" s="351">
        <v>11</v>
      </c>
      <c r="C20" s="349" t="str">
        <f>IF('About Databook'!$A$15='About Databook'!$C$61,Toggle!B856,Toggle!R856)</f>
        <v>Air quality</v>
      </c>
    </row>
    <row r="21" spans="2:8" x14ac:dyDescent="0.35">
      <c r="B21" s="355">
        <v>12</v>
      </c>
      <c r="C21" s="352" t="str">
        <f>IF('About Databook'!$A$15='About Databook'!$C$61,Toggle!B857,Toggle!R857)</f>
        <v>Water</v>
      </c>
      <c r="D21" s="352"/>
      <c r="E21" s="352"/>
      <c r="F21" s="352"/>
      <c r="G21" s="352"/>
      <c r="H21" s="352"/>
    </row>
    <row r="65" spans="2:2" x14ac:dyDescent="0.35">
      <c r="B65" s="356"/>
    </row>
    <row r="66" spans="2:2" x14ac:dyDescent="0.35">
      <c r="B66" s="356"/>
    </row>
  </sheetData>
  <sheetProtection algorithmName="SHA-512" hashValue="qF4T1qJdSaldz2lEcrh7cAf25eIvh/L5YyaGUCc1GO6LAhGfrhcAYuC4AXIuXngm4sZoMaTr1Sp/a6fuj0BurA==" saltValue="52sMCtIu3nMZXF85hbuaKg==" spinCount="100000" sheet="1" objects="1" scenarios="1" selectLockedCells="1" selectUnlockedCells="1"/>
  <mergeCells count="1">
    <mergeCell ref="B5:AD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F63DE-5C6D-4356-BF5F-6B18AB7A72AD}">
  <sheetPr>
    <tabColor rgb="FFFF0000"/>
  </sheetPr>
  <dimension ref="A1:AC857"/>
  <sheetViews>
    <sheetView topLeftCell="D178" zoomScaleNormal="100" workbookViewId="0">
      <selection activeCell="F230" sqref="F230"/>
    </sheetView>
  </sheetViews>
  <sheetFormatPr defaultColWidth="8.7265625" defaultRowHeight="14.5" x14ac:dyDescent="0.35"/>
  <cols>
    <col min="1" max="1" width="55.90625" style="199" customWidth="1"/>
    <col min="2" max="2" width="18" style="199" customWidth="1"/>
    <col min="3" max="3" width="78.90625" style="199" customWidth="1"/>
    <col min="4" max="4" width="52.7265625" style="199" customWidth="1"/>
    <col min="5" max="5" width="30.90625" style="199" customWidth="1"/>
    <col min="6" max="6" width="27" style="199" bestFit="1" customWidth="1"/>
    <col min="7" max="7" width="15.7265625" style="199" customWidth="1"/>
    <col min="8" max="8" width="17.08984375" style="199" customWidth="1"/>
    <col min="9" max="9" width="5.26953125" style="199" customWidth="1"/>
    <col min="10" max="16" width="1.81640625" style="199" customWidth="1"/>
    <col min="17" max="17" width="20.6328125" style="199" customWidth="1"/>
    <col min="18" max="18" width="23.26953125" style="199" customWidth="1"/>
    <col min="19" max="19" width="66.08984375" style="199" customWidth="1"/>
    <col min="20" max="20" width="40.36328125" style="199" bestFit="1" customWidth="1"/>
    <col min="21" max="23" width="8.7265625" style="199"/>
    <col min="24" max="25" width="8.7265625" style="208"/>
    <col min="26" max="16384" width="8.7265625" style="179"/>
  </cols>
  <sheetData>
    <row r="1" spans="1:25" s="200" customFormat="1" x14ac:dyDescent="0.35">
      <c r="A1" s="199"/>
      <c r="B1" s="199"/>
      <c r="C1" s="199"/>
      <c r="D1" s="199"/>
      <c r="E1" s="199"/>
      <c r="F1" s="199"/>
      <c r="G1" s="199"/>
      <c r="H1" s="199"/>
      <c r="I1" s="199"/>
      <c r="J1" s="199"/>
      <c r="K1" s="199"/>
      <c r="L1" s="199"/>
      <c r="M1" s="199"/>
      <c r="N1" s="199"/>
      <c r="O1" s="199"/>
      <c r="P1" s="199"/>
      <c r="Q1" s="199"/>
      <c r="R1" s="199"/>
      <c r="S1" s="199"/>
      <c r="T1" s="199"/>
      <c r="U1" s="199"/>
      <c r="V1" s="199"/>
      <c r="W1" s="199"/>
      <c r="X1" s="208"/>
      <c r="Y1" s="208"/>
    </row>
    <row r="2" spans="1:25" x14ac:dyDescent="0.35">
      <c r="A2" s="201" t="s">
        <v>1588</v>
      </c>
      <c r="B2" s="201"/>
      <c r="C2" s="297"/>
      <c r="D2" s="201"/>
      <c r="E2" s="201"/>
      <c r="F2" s="201"/>
      <c r="G2" s="201"/>
      <c r="H2" s="201"/>
      <c r="I2" s="201"/>
      <c r="J2" s="201"/>
      <c r="K2" s="201"/>
      <c r="L2" s="201"/>
      <c r="M2" s="201"/>
      <c r="N2" s="201"/>
      <c r="O2" s="201"/>
      <c r="Q2" s="199" t="s">
        <v>1220</v>
      </c>
    </row>
    <row r="3" spans="1:25" x14ac:dyDescent="0.35">
      <c r="A3" s="201"/>
      <c r="B3" s="201"/>
      <c r="C3" s="297"/>
      <c r="D3" s="201"/>
      <c r="E3" s="201"/>
      <c r="F3" s="201"/>
      <c r="G3" s="201"/>
      <c r="H3" s="201"/>
      <c r="I3" s="201"/>
      <c r="J3" s="201"/>
      <c r="K3" s="201"/>
      <c r="L3" s="201"/>
      <c r="M3" s="201"/>
      <c r="N3" s="201"/>
      <c r="O3" s="201"/>
    </row>
    <row r="4" spans="1:25" x14ac:dyDescent="0.35">
      <c r="A4" s="405" t="s">
        <v>1221</v>
      </c>
      <c r="B4" s="405"/>
      <c r="C4" s="405"/>
      <c r="D4" s="405"/>
      <c r="E4" s="405"/>
      <c r="F4" s="405"/>
      <c r="G4" s="405"/>
      <c r="H4" s="405"/>
      <c r="I4" s="405"/>
      <c r="J4" s="405"/>
      <c r="K4" s="405"/>
      <c r="L4" s="405"/>
      <c r="M4" s="405"/>
      <c r="N4" s="405"/>
      <c r="O4" s="405"/>
      <c r="Q4" s="199" t="s">
        <v>1222</v>
      </c>
    </row>
    <row r="5" spans="1:25" x14ac:dyDescent="0.35">
      <c r="A5" s="405" t="s">
        <v>41</v>
      </c>
      <c r="B5" s="405"/>
      <c r="C5" s="405"/>
      <c r="D5" s="405"/>
      <c r="E5" s="405"/>
      <c r="F5" s="405"/>
      <c r="G5" s="405"/>
      <c r="H5" s="405"/>
      <c r="I5" s="405"/>
      <c r="J5" s="405"/>
      <c r="K5" s="405"/>
      <c r="L5" s="405"/>
      <c r="M5" s="405"/>
      <c r="N5" s="405"/>
      <c r="O5" s="405"/>
      <c r="Q5" s="199" t="s">
        <v>521</v>
      </c>
    </row>
    <row r="6" spans="1:25" x14ac:dyDescent="0.35">
      <c r="A6" s="405" t="s">
        <v>42</v>
      </c>
      <c r="B6" s="405"/>
      <c r="C6" s="405"/>
      <c r="D6" s="405"/>
      <c r="E6" s="405"/>
      <c r="F6" s="405"/>
      <c r="G6" s="405"/>
      <c r="H6" s="405"/>
      <c r="I6" s="405"/>
      <c r="J6" s="405"/>
      <c r="K6" s="405"/>
      <c r="L6" s="405"/>
      <c r="M6" s="405"/>
      <c r="N6" s="405"/>
      <c r="O6" s="405"/>
      <c r="Q6" s="199" t="s">
        <v>522</v>
      </c>
    </row>
    <row r="7" spans="1:25" x14ac:dyDescent="0.35">
      <c r="A7" s="405" t="s">
        <v>1425</v>
      </c>
      <c r="B7" s="405"/>
      <c r="C7" s="405"/>
      <c r="D7" s="405"/>
      <c r="E7" s="405"/>
      <c r="F7" s="405"/>
      <c r="G7" s="405"/>
      <c r="H7" s="405"/>
      <c r="I7" s="405"/>
      <c r="J7" s="405"/>
      <c r="K7" s="405"/>
      <c r="L7" s="405"/>
      <c r="M7" s="405"/>
      <c r="N7" s="405"/>
      <c r="O7" s="405"/>
      <c r="Q7" s="199" t="s">
        <v>1420</v>
      </c>
    </row>
    <row r="8" spans="1:25" x14ac:dyDescent="0.35">
      <c r="A8" s="405" t="s">
        <v>43</v>
      </c>
      <c r="B8" s="405"/>
      <c r="C8" s="405"/>
      <c r="D8" s="405"/>
      <c r="E8" s="405"/>
      <c r="F8" s="405"/>
      <c r="G8" s="405"/>
      <c r="H8" s="405"/>
      <c r="I8" s="405"/>
      <c r="J8" s="405"/>
      <c r="K8" s="405"/>
      <c r="L8" s="405"/>
      <c r="M8" s="405"/>
      <c r="N8" s="405"/>
      <c r="O8" s="405"/>
      <c r="Q8" s="199" t="s">
        <v>523</v>
      </c>
    </row>
    <row r="9" spans="1:25" x14ac:dyDescent="0.35">
      <c r="A9" s="359"/>
      <c r="B9" s="359"/>
      <c r="C9" s="359"/>
      <c r="D9" s="359"/>
      <c r="E9" s="359"/>
      <c r="F9" s="359"/>
      <c r="G9" s="359"/>
      <c r="H9" s="359"/>
      <c r="I9" s="359"/>
      <c r="J9" s="359"/>
      <c r="K9" s="359"/>
      <c r="L9" s="359"/>
      <c r="M9" s="359"/>
      <c r="N9" s="359"/>
      <c r="O9" s="359"/>
    </row>
    <row r="10" spans="1:25" x14ac:dyDescent="0.35">
      <c r="A10" s="359" t="s">
        <v>1426</v>
      </c>
      <c r="B10" s="359"/>
      <c r="C10" s="359"/>
      <c r="D10" s="359"/>
      <c r="E10" s="359"/>
      <c r="F10" s="359"/>
      <c r="G10" s="359"/>
      <c r="H10" s="359"/>
      <c r="I10" s="359"/>
      <c r="J10" s="359"/>
      <c r="K10" s="359"/>
      <c r="L10" s="359"/>
      <c r="M10" s="359"/>
      <c r="N10" s="359"/>
      <c r="O10" s="359"/>
      <c r="Q10" s="199" t="s">
        <v>1422</v>
      </c>
    </row>
    <row r="11" spans="1:25" x14ac:dyDescent="0.35">
      <c r="A11" s="359" t="s">
        <v>1421</v>
      </c>
      <c r="B11" s="359"/>
      <c r="C11" s="359"/>
      <c r="D11" s="359"/>
      <c r="E11" s="359"/>
      <c r="F11" s="359"/>
      <c r="G11" s="359"/>
      <c r="H11" s="359"/>
      <c r="I11" s="359"/>
      <c r="J11" s="359"/>
      <c r="K11" s="359"/>
      <c r="L11" s="359"/>
      <c r="M11" s="359"/>
      <c r="N11" s="359"/>
      <c r="O11" s="359"/>
      <c r="Q11" s="199" t="s">
        <v>1423</v>
      </c>
    </row>
    <row r="12" spans="1:25" x14ac:dyDescent="0.35">
      <c r="A12" s="201" t="s">
        <v>1427</v>
      </c>
      <c r="B12" s="201"/>
      <c r="C12" s="297"/>
      <c r="D12" s="201"/>
      <c r="E12" s="201"/>
      <c r="F12" s="201"/>
      <c r="G12" s="201"/>
      <c r="H12" s="201"/>
      <c r="I12" s="201"/>
      <c r="J12" s="201"/>
      <c r="K12" s="201"/>
      <c r="L12" s="201"/>
      <c r="M12" s="201"/>
      <c r="N12" s="201"/>
      <c r="O12" s="201"/>
      <c r="Q12" s="199" t="s">
        <v>1424</v>
      </c>
    </row>
    <row r="14" spans="1:25" x14ac:dyDescent="0.35">
      <c r="A14" s="361" t="s">
        <v>1217</v>
      </c>
      <c r="B14" s="201"/>
      <c r="C14" s="297"/>
      <c r="D14" s="201"/>
      <c r="E14" s="201"/>
      <c r="F14" s="201"/>
      <c r="G14" s="201"/>
      <c r="H14" s="201"/>
      <c r="I14" s="201"/>
      <c r="J14" s="201"/>
      <c r="K14" s="201"/>
      <c r="L14" s="201"/>
      <c r="M14" s="201"/>
      <c r="N14" s="201"/>
      <c r="O14" s="201"/>
      <c r="Q14" s="199" t="s">
        <v>1223</v>
      </c>
    </row>
    <row r="15" spans="1:25" x14ac:dyDescent="0.35">
      <c r="A15" s="201" t="s">
        <v>1227</v>
      </c>
      <c r="B15" s="201"/>
      <c r="C15" s="297"/>
      <c r="D15" s="201"/>
      <c r="E15" s="201"/>
      <c r="F15" s="201"/>
      <c r="G15" s="201"/>
      <c r="H15" s="201"/>
      <c r="I15" s="201"/>
      <c r="J15" s="201"/>
      <c r="K15" s="201"/>
      <c r="L15" s="201"/>
      <c r="M15" s="201"/>
      <c r="N15" s="201"/>
      <c r="O15" s="201"/>
      <c r="Q15" s="199" t="s">
        <v>1224</v>
      </c>
    </row>
    <row r="16" spans="1:25" x14ac:dyDescent="0.35">
      <c r="A16" s="202" t="s">
        <v>518</v>
      </c>
      <c r="B16" s="201"/>
      <c r="C16" s="297"/>
      <c r="D16" s="201"/>
      <c r="E16" s="201"/>
      <c r="F16" s="201"/>
      <c r="G16" s="201"/>
      <c r="H16" s="201"/>
      <c r="I16" s="201"/>
      <c r="J16" s="201"/>
      <c r="K16" s="201"/>
      <c r="L16" s="201"/>
      <c r="M16" s="201"/>
      <c r="N16" s="201"/>
      <c r="O16" s="201"/>
      <c r="Q16" s="199" t="s">
        <v>525</v>
      </c>
    </row>
    <row r="17" spans="1:21" x14ac:dyDescent="0.35">
      <c r="A17" s="201"/>
      <c r="B17" s="201"/>
      <c r="C17" s="297"/>
      <c r="D17" s="201"/>
      <c r="E17" s="201"/>
      <c r="F17" s="201"/>
      <c r="G17" s="201"/>
      <c r="H17" s="201"/>
      <c r="I17" s="201"/>
      <c r="J17" s="201"/>
      <c r="K17" s="201"/>
      <c r="L17" s="201"/>
      <c r="M17" s="201"/>
      <c r="N17" s="201"/>
      <c r="O17" s="201"/>
    </row>
    <row r="18" spans="1:21" x14ac:dyDescent="0.35">
      <c r="A18" s="405" t="s">
        <v>637</v>
      </c>
      <c r="B18" s="405"/>
      <c r="C18" s="405"/>
      <c r="D18" s="405"/>
      <c r="E18" s="405"/>
      <c r="F18" s="405"/>
      <c r="G18" s="405"/>
      <c r="H18" s="405"/>
      <c r="I18" s="405"/>
      <c r="J18" s="405"/>
      <c r="K18" s="405"/>
      <c r="L18" s="405"/>
      <c r="M18" s="405"/>
      <c r="N18" s="405"/>
      <c r="O18" s="405"/>
      <c r="Q18" s="199" t="s">
        <v>524</v>
      </c>
    </row>
    <row r="19" spans="1:21" x14ac:dyDescent="0.35">
      <c r="A19" s="201"/>
      <c r="B19" s="201"/>
      <c r="C19" s="297"/>
      <c r="D19" s="201"/>
      <c r="E19" s="201"/>
      <c r="F19" s="201"/>
      <c r="G19" s="201"/>
      <c r="H19" s="201"/>
      <c r="I19" s="201"/>
      <c r="J19" s="201"/>
      <c r="K19" s="201"/>
      <c r="L19" s="201"/>
      <c r="M19" s="201"/>
      <c r="N19" s="201"/>
      <c r="O19" s="201"/>
    </row>
    <row r="20" spans="1:21" x14ac:dyDescent="0.35">
      <c r="A20" s="201" t="s">
        <v>1582</v>
      </c>
      <c r="B20" s="201"/>
      <c r="C20" s="297"/>
      <c r="D20" s="201"/>
      <c r="E20" s="201"/>
      <c r="F20" s="201"/>
      <c r="G20" s="201"/>
      <c r="H20" s="201"/>
      <c r="I20" s="201"/>
      <c r="J20" s="201"/>
      <c r="K20" s="201"/>
      <c r="L20" s="201"/>
      <c r="M20" s="201"/>
      <c r="N20" s="201"/>
      <c r="O20" s="201"/>
      <c r="Q20" s="199" t="s">
        <v>1583</v>
      </c>
    </row>
    <row r="22" spans="1:21" x14ac:dyDescent="0.35">
      <c r="A22" s="403" t="s">
        <v>1218</v>
      </c>
      <c r="B22" s="404"/>
      <c r="C22" s="404"/>
      <c r="D22" s="404"/>
      <c r="E22" s="404"/>
      <c r="Q22" s="403" t="s">
        <v>1225</v>
      </c>
      <c r="R22" s="404"/>
      <c r="S22" s="404"/>
      <c r="T22" s="404"/>
      <c r="U22" s="404"/>
    </row>
    <row r="26" spans="1:21" x14ac:dyDescent="0.35">
      <c r="A26" s="403" t="s">
        <v>1219</v>
      </c>
      <c r="B26" s="404"/>
      <c r="C26" s="404"/>
      <c r="D26" s="404"/>
      <c r="E26" s="404"/>
      <c r="Q26" s="403" t="s">
        <v>1226</v>
      </c>
      <c r="R26" s="404"/>
      <c r="S26" s="404"/>
      <c r="T26" s="404"/>
      <c r="U26" s="404"/>
    </row>
    <row r="27" spans="1:21" x14ac:dyDescent="0.35">
      <c r="A27" s="199" t="s">
        <v>1587</v>
      </c>
      <c r="Q27" s="199" t="s">
        <v>1584</v>
      </c>
    </row>
    <row r="28" spans="1:21" x14ac:dyDescent="0.35">
      <c r="A28" s="199" t="s">
        <v>1044</v>
      </c>
      <c r="Q28" s="199" t="s">
        <v>1047</v>
      </c>
    </row>
    <row r="30" spans="1:21" x14ac:dyDescent="0.35">
      <c r="A30" s="199" t="s">
        <v>124</v>
      </c>
      <c r="Q30" s="199" t="s">
        <v>528</v>
      </c>
    </row>
    <row r="31" spans="1:21" x14ac:dyDescent="0.35">
      <c r="A31" s="199" t="s">
        <v>1046</v>
      </c>
      <c r="Q31" s="199" t="s">
        <v>1045</v>
      </c>
    </row>
    <row r="32" spans="1:21" x14ac:dyDescent="0.35">
      <c r="A32" s="199" t="s">
        <v>198</v>
      </c>
      <c r="Q32" s="199" t="s">
        <v>1048</v>
      </c>
    </row>
    <row r="33" spans="1:17" x14ac:dyDescent="0.35">
      <c r="A33" s="199" t="s">
        <v>1589</v>
      </c>
      <c r="Q33" s="199" t="s">
        <v>1590</v>
      </c>
    </row>
    <row r="34" spans="1:17" x14ac:dyDescent="0.35">
      <c r="A34" s="199" t="s">
        <v>1202</v>
      </c>
      <c r="Q34" s="199" t="s">
        <v>1049</v>
      </c>
    </row>
    <row r="35" spans="1:17" x14ac:dyDescent="0.35">
      <c r="A35" s="199" t="s">
        <v>1197</v>
      </c>
      <c r="Q35" s="199" t="s">
        <v>1060</v>
      </c>
    </row>
    <row r="36" spans="1:17" x14ac:dyDescent="0.35">
      <c r="A36" s="199" t="s">
        <v>636</v>
      </c>
      <c r="Q36" s="199" t="s">
        <v>1050</v>
      </c>
    </row>
    <row r="37" spans="1:17" x14ac:dyDescent="0.35">
      <c r="A37" s="199" t="s">
        <v>1058</v>
      </c>
      <c r="Q37" s="199" t="s">
        <v>1059</v>
      </c>
    </row>
    <row r="38" spans="1:17" x14ac:dyDescent="0.35">
      <c r="A38" s="199" t="s">
        <v>491</v>
      </c>
      <c r="Q38" s="199" t="s">
        <v>1051</v>
      </c>
    </row>
    <row r="39" spans="1:17" x14ac:dyDescent="0.35">
      <c r="A39" s="199" t="s">
        <v>1061</v>
      </c>
      <c r="Q39" s="199" t="s">
        <v>1062</v>
      </c>
    </row>
    <row r="40" spans="1:17" x14ac:dyDescent="0.35">
      <c r="A40" s="199" t="s">
        <v>220</v>
      </c>
      <c r="Q40" s="199" t="s">
        <v>1052</v>
      </c>
    </row>
    <row r="41" spans="1:17" x14ac:dyDescent="0.35">
      <c r="A41" s="199" t="s">
        <v>1063</v>
      </c>
      <c r="Q41" s="199" t="s">
        <v>1064</v>
      </c>
    </row>
    <row r="42" spans="1:17" x14ac:dyDescent="0.35">
      <c r="A42" s="199" t="s">
        <v>140</v>
      </c>
      <c r="Q42" s="199" t="s">
        <v>1053</v>
      </c>
    </row>
    <row r="43" spans="1:17" x14ac:dyDescent="0.35">
      <c r="A43" s="199" t="s">
        <v>1065</v>
      </c>
      <c r="Q43" s="199" t="s">
        <v>1066</v>
      </c>
    </row>
    <row r="44" spans="1:17" x14ac:dyDescent="0.35">
      <c r="A44" s="199" t="s">
        <v>1216</v>
      </c>
      <c r="Q44" s="199" t="s">
        <v>1054</v>
      </c>
    </row>
    <row r="45" spans="1:17" x14ac:dyDescent="0.35">
      <c r="A45" s="199" t="s">
        <v>0</v>
      </c>
      <c r="Q45" s="199" t="s">
        <v>1067</v>
      </c>
    </row>
    <row r="46" spans="1:17" x14ac:dyDescent="0.35">
      <c r="A46" s="199" t="s">
        <v>1092</v>
      </c>
      <c r="Q46" s="199" t="s">
        <v>1215</v>
      </c>
    </row>
    <row r="47" spans="1:17" x14ac:dyDescent="0.35">
      <c r="A47" s="199" t="s">
        <v>644</v>
      </c>
      <c r="Q47" s="199" t="s">
        <v>1040</v>
      </c>
    </row>
    <row r="48" spans="1:17" x14ac:dyDescent="0.35">
      <c r="A48" s="199" t="s">
        <v>1446</v>
      </c>
      <c r="Q48" s="199" t="s">
        <v>1543</v>
      </c>
    </row>
    <row r="51" spans="1:25" x14ac:dyDescent="0.35">
      <c r="A51" s="199" t="s">
        <v>1585</v>
      </c>
      <c r="Q51" s="199" t="s">
        <v>1586</v>
      </c>
    </row>
    <row r="55" spans="1:25" s="204" customFormat="1" x14ac:dyDescent="0.35">
      <c r="A55" s="203" t="s">
        <v>527</v>
      </c>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row>
    <row r="56" spans="1:25" x14ac:dyDescent="0.35">
      <c r="A56" s="196" t="s">
        <v>124</v>
      </c>
      <c r="B56" s="195"/>
      <c r="Q56" s="196" t="s">
        <v>528</v>
      </c>
      <c r="R56" s="195"/>
    </row>
    <row r="58" spans="1:25" x14ac:dyDescent="0.35">
      <c r="A58" s="196"/>
      <c r="B58" s="193" t="s">
        <v>44</v>
      </c>
      <c r="Q58" s="196"/>
      <c r="R58" s="193" t="s">
        <v>529</v>
      </c>
    </row>
    <row r="60" spans="1:25" x14ac:dyDescent="0.35">
      <c r="A60" s="196" t="s">
        <v>159</v>
      </c>
      <c r="Q60" s="196" t="s">
        <v>530</v>
      </c>
    </row>
    <row r="62" spans="1:25" x14ac:dyDescent="0.35">
      <c r="A62" s="196" t="s">
        <v>158</v>
      </c>
      <c r="B62" s="193"/>
      <c r="Q62" s="196" t="s">
        <v>545</v>
      </c>
      <c r="R62" s="193"/>
    </row>
    <row r="63" spans="1:25" x14ac:dyDescent="0.35">
      <c r="A63" s="194" t="s">
        <v>153</v>
      </c>
      <c r="B63" s="190" t="s">
        <v>154</v>
      </c>
      <c r="Q63" s="194" t="s">
        <v>531</v>
      </c>
      <c r="R63" s="190" t="s">
        <v>532</v>
      </c>
    </row>
    <row r="64" spans="1:25" x14ac:dyDescent="0.35">
      <c r="A64" s="194" t="s">
        <v>513</v>
      </c>
      <c r="B64" s="190"/>
      <c r="Q64" s="194" t="s">
        <v>538</v>
      </c>
      <c r="R64" s="190"/>
    </row>
    <row r="65" spans="1:18" x14ac:dyDescent="0.35">
      <c r="A65" s="194" t="s">
        <v>188</v>
      </c>
      <c r="B65" s="190" t="s">
        <v>154</v>
      </c>
      <c r="Q65" s="194" t="s">
        <v>539</v>
      </c>
      <c r="R65" s="190" t="s">
        <v>532</v>
      </c>
    </row>
    <row r="66" spans="1:18" x14ac:dyDescent="0.35">
      <c r="A66" s="194" t="s">
        <v>156</v>
      </c>
      <c r="B66" s="190" t="s">
        <v>154</v>
      </c>
      <c r="Q66" s="194" t="s">
        <v>540</v>
      </c>
      <c r="R66" s="190" t="s">
        <v>532</v>
      </c>
    </row>
    <row r="67" spans="1:18" x14ac:dyDescent="0.35">
      <c r="A67" s="194" t="s">
        <v>190</v>
      </c>
      <c r="B67" s="190" t="s">
        <v>154</v>
      </c>
      <c r="Q67" s="194" t="s">
        <v>541</v>
      </c>
      <c r="R67" s="190" t="s">
        <v>532</v>
      </c>
    </row>
    <row r="68" spans="1:18" x14ac:dyDescent="0.35">
      <c r="A68" s="194" t="s">
        <v>189</v>
      </c>
      <c r="B68" s="190" t="s">
        <v>154</v>
      </c>
      <c r="Q68" s="194" t="s">
        <v>542</v>
      </c>
      <c r="R68" s="190" t="s">
        <v>532</v>
      </c>
    </row>
    <row r="69" spans="1:18" x14ac:dyDescent="0.35">
      <c r="A69" s="194" t="s">
        <v>155</v>
      </c>
      <c r="B69" s="190"/>
      <c r="Q69" s="194" t="s">
        <v>543</v>
      </c>
      <c r="R69" s="190"/>
    </row>
    <row r="70" spans="1:18" x14ac:dyDescent="0.35">
      <c r="A70" s="194" t="s">
        <v>156</v>
      </c>
      <c r="B70" s="190" t="s">
        <v>154</v>
      </c>
      <c r="Q70" s="194" t="s">
        <v>540</v>
      </c>
      <c r="R70" s="190" t="s">
        <v>532</v>
      </c>
    </row>
    <row r="71" spans="1:18" x14ac:dyDescent="0.35">
      <c r="A71" s="194" t="s">
        <v>450</v>
      </c>
      <c r="B71" s="190" t="s">
        <v>154</v>
      </c>
      <c r="Q71" s="194" t="s">
        <v>541</v>
      </c>
      <c r="R71" s="190" t="s">
        <v>532</v>
      </c>
    </row>
    <row r="72" spans="1:18" x14ac:dyDescent="0.35">
      <c r="A72" s="194" t="s">
        <v>451</v>
      </c>
      <c r="B72" s="190" t="s">
        <v>154</v>
      </c>
      <c r="Q72" s="194" t="s">
        <v>544</v>
      </c>
      <c r="R72" s="190" t="s">
        <v>532</v>
      </c>
    </row>
    <row r="73" spans="1:18" x14ac:dyDescent="0.35">
      <c r="A73" s="194" t="s">
        <v>157</v>
      </c>
      <c r="B73" s="190"/>
      <c r="Q73" s="194" t="s">
        <v>546</v>
      </c>
      <c r="R73" s="190"/>
    </row>
    <row r="74" spans="1:18" x14ac:dyDescent="0.35">
      <c r="A74" s="194" t="s">
        <v>8</v>
      </c>
      <c r="B74" s="190" t="s">
        <v>154</v>
      </c>
      <c r="Q74" s="194" t="s">
        <v>547</v>
      </c>
      <c r="R74" s="190" t="s">
        <v>532</v>
      </c>
    </row>
    <row r="75" spans="1:18" x14ac:dyDescent="0.35">
      <c r="A75" s="194" t="s">
        <v>7</v>
      </c>
      <c r="B75" s="190" t="s">
        <v>154</v>
      </c>
      <c r="Q75" s="194" t="s">
        <v>1434</v>
      </c>
      <c r="R75" s="190" t="s">
        <v>532</v>
      </c>
    </row>
    <row r="76" spans="1:18" x14ac:dyDescent="0.35">
      <c r="A76" s="194" t="s">
        <v>1428</v>
      </c>
      <c r="B76" s="190"/>
      <c r="Q76" s="194" t="s">
        <v>1431</v>
      </c>
      <c r="R76" s="190"/>
    </row>
    <row r="77" spans="1:18" x14ac:dyDescent="0.35">
      <c r="A77" s="194" t="s">
        <v>8</v>
      </c>
      <c r="B77" s="190"/>
      <c r="Q77" s="194" t="s">
        <v>547</v>
      </c>
    </row>
    <row r="78" spans="1:18" x14ac:dyDescent="0.35">
      <c r="A78" s="194" t="s">
        <v>1344</v>
      </c>
      <c r="B78" s="190" t="s">
        <v>154</v>
      </c>
      <c r="Q78" s="194" t="s">
        <v>1429</v>
      </c>
      <c r="R78" s="190" t="s">
        <v>532</v>
      </c>
    </row>
    <row r="79" spans="1:18" x14ac:dyDescent="0.35">
      <c r="A79" s="194" t="s">
        <v>1345</v>
      </c>
      <c r="B79" s="190" t="s">
        <v>154</v>
      </c>
      <c r="Q79" s="194" t="s">
        <v>1432</v>
      </c>
      <c r="R79" s="190" t="s">
        <v>532</v>
      </c>
    </row>
    <row r="80" spans="1:18" x14ac:dyDescent="0.35">
      <c r="A80" s="199" t="s">
        <v>1346</v>
      </c>
      <c r="B80" s="190" t="s">
        <v>154</v>
      </c>
      <c r="Q80" s="194" t="s">
        <v>1430</v>
      </c>
      <c r="R80" s="190" t="s">
        <v>532</v>
      </c>
    </row>
    <row r="81" spans="1:18" x14ac:dyDescent="0.35">
      <c r="A81" s="199" t="s">
        <v>7</v>
      </c>
      <c r="Q81" s="194" t="s">
        <v>1435</v>
      </c>
    </row>
    <row r="82" spans="1:18" x14ac:dyDescent="0.35">
      <c r="A82" s="199" t="s">
        <v>1344</v>
      </c>
      <c r="B82" s="190" t="s">
        <v>154</v>
      </c>
      <c r="Q82" s="194" t="s">
        <v>1429</v>
      </c>
      <c r="R82" s="190" t="s">
        <v>532</v>
      </c>
    </row>
    <row r="83" spans="1:18" x14ac:dyDescent="0.35">
      <c r="A83" s="199" t="s">
        <v>1345</v>
      </c>
      <c r="B83" s="190" t="s">
        <v>154</v>
      </c>
      <c r="Q83" s="194" t="s">
        <v>1432</v>
      </c>
      <c r="R83" s="190" t="s">
        <v>532</v>
      </c>
    </row>
    <row r="84" spans="1:18" x14ac:dyDescent="0.35">
      <c r="A84" s="199" t="s">
        <v>1346</v>
      </c>
      <c r="B84" s="190" t="s">
        <v>154</v>
      </c>
      <c r="Q84" s="194" t="s">
        <v>1430</v>
      </c>
      <c r="R84" s="190" t="s">
        <v>532</v>
      </c>
    </row>
    <row r="86" spans="1:18" x14ac:dyDescent="0.35">
      <c r="A86" s="196" t="s">
        <v>160</v>
      </c>
      <c r="Q86" s="196" t="s">
        <v>548</v>
      </c>
    </row>
    <row r="88" spans="1:18" x14ac:dyDescent="0.35">
      <c r="A88" s="196" t="s">
        <v>167</v>
      </c>
      <c r="B88" s="193"/>
      <c r="Q88" s="196" t="s">
        <v>549</v>
      </c>
      <c r="R88" s="193"/>
    </row>
    <row r="89" spans="1:18" x14ac:dyDescent="0.35">
      <c r="A89" s="194" t="s">
        <v>161</v>
      </c>
      <c r="B89" s="190" t="s">
        <v>154</v>
      </c>
      <c r="Q89" s="194" t="s">
        <v>550</v>
      </c>
      <c r="R89" s="190" t="s">
        <v>532</v>
      </c>
    </row>
    <row r="90" spans="1:18" x14ac:dyDescent="0.35">
      <c r="A90" s="194" t="s">
        <v>162</v>
      </c>
      <c r="B90" s="190" t="s">
        <v>154</v>
      </c>
      <c r="Q90" s="194" t="s">
        <v>551</v>
      </c>
      <c r="R90" s="190" t="s">
        <v>532</v>
      </c>
    </row>
    <row r="91" spans="1:18" x14ac:dyDescent="0.35">
      <c r="A91" s="194" t="s">
        <v>163</v>
      </c>
      <c r="B91" s="190" t="s">
        <v>154</v>
      </c>
      <c r="Q91" s="194" t="s">
        <v>552</v>
      </c>
      <c r="R91" s="190" t="s">
        <v>532</v>
      </c>
    </row>
    <row r="92" spans="1:18" x14ac:dyDescent="0.35">
      <c r="A92" s="194" t="s">
        <v>164</v>
      </c>
      <c r="B92" s="190" t="s">
        <v>154</v>
      </c>
      <c r="Q92" s="194" t="s">
        <v>553</v>
      </c>
      <c r="R92" s="190" t="s">
        <v>532</v>
      </c>
    </row>
    <row r="93" spans="1:18" x14ac:dyDescent="0.35">
      <c r="A93" s="194" t="s">
        <v>400</v>
      </c>
      <c r="B93" s="190" t="s">
        <v>154</v>
      </c>
      <c r="Q93" s="194" t="s">
        <v>554</v>
      </c>
      <c r="R93" s="190" t="s">
        <v>532</v>
      </c>
    </row>
    <row r="94" spans="1:18" x14ac:dyDescent="0.35">
      <c r="A94" s="194" t="s">
        <v>166</v>
      </c>
      <c r="B94" s="190" t="s">
        <v>154</v>
      </c>
      <c r="Q94" s="194" t="s">
        <v>555</v>
      </c>
      <c r="R94" s="190" t="s">
        <v>532</v>
      </c>
    </row>
    <row r="95" spans="1:18" x14ac:dyDescent="0.35">
      <c r="A95" s="194" t="s">
        <v>514</v>
      </c>
      <c r="B95" s="190" t="s">
        <v>154</v>
      </c>
      <c r="Q95" s="194" t="s">
        <v>556</v>
      </c>
      <c r="R95" s="190" t="s">
        <v>532</v>
      </c>
    </row>
    <row r="96" spans="1:18" x14ac:dyDescent="0.35">
      <c r="A96" s="194" t="s">
        <v>515</v>
      </c>
      <c r="B96" s="190" t="s">
        <v>154</v>
      </c>
      <c r="Q96" s="194" t="s">
        <v>557</v>
      </c>
      <c r="R96" s="190" t="s">
        <v>532</v>
      </c>
    </row>
    <row r="97" spans="1:18" x14ac:dyDescent="0.35">
      <c r="A97" s="194" t="s">
        <v>168</v>
      </c>
      <c r="B97" s="190" t="s">
        <v>154</v>
      </c>
      <c r="Q97" s="194" t="s">
        <v>558</v>
      </c>
      <c r="R97" s="190" t="s">
        <v>532</v>
      </c>
    </row>
    <row r="99" spans="1:18" x14ac:dyDescent="0.35">
      <c r="A99" s="196" t="s">
        <v>169</v>
      </c>
      <c r="Q99" s="196" t="s">
        <v>559</v>
      </c>
    </row>
    <row r="101" spans="1:18" x14ac:dyDescent="0.35">
      <c r="A101" s="196" t="s">
        <v>242</v>
      </c>
      <c r="B101" s="193"/>
      <c r="Q101" s="196" t="s">
        <v>560</v>
      </c>
      <c r="R101" s="193"/>
    </row>
    <row r="102" spans="1:18" x14ac:dyDescent="0.35">
      <c r="A102" s="194" t="s">
        <v>170</v>
      </c>
      <c r="B102" s="190" t="s">
        <v>453</v>
      </c>
      <c r="Q102" s="194" t="s">
        <v>561</v>
      </c>
      <c r="R102" s="190" t="s">
        <v>533</v>
      </c>
    </row>
    <row r="103" spans="1:18" x14ac:dyDescent="0.35">
      <c r="A103" s="194" t="s">
        <v>401</v>
      </c>
      <c r="B103" s="190"/>
      <c r="Q103" s="194" t="s">
        <v>562</v>
      </c>
      <c r="R103" s="190"/>
    </row>
    <row r="104" spans="1:18" x14ac:dyDescent="0.35">
      <c r="A104" s="194" t="s">
        <v>171</v>
      </c>
      <c r="B104" s="190" t="s">
        <v>453</v>
      </c>
      <c r="Q104" s="194" t="s">
        <v>563</v>
      </c>
      <c r="R104" s="190" t="s">
        <v>533</v>
      </c>
    </row>
    <row r="105" spans="1:18" x14ac:dyDescent="0.35">
      <c r="A105" s="194" t="s">
        <v>172</v>
      </c>
      <c r="B105" s="190" t="s">
        <v>453</v>
      </c>
      <c r="Q105" s="194" t="s">
        <v>564</v>
      </c>
      <c r="R105" s="190" t="s">
        <v>533</v>
      </c>
    </row>
    <row r="106" spans="1:18" x14ac:dyDescent="0.35">
      <c r="A106" s="194" t="s">
        <v>173</v>
      </c>
      <c r="B106" s="190" t="s">
        <v>453</v>
      </c>
      <c r="Q106" s="194" t="s">
        <v>565</v>
      </c>
      <c r="R106" s="190" t="s">
        <v>533</v>
      </c>
    </row>
    <row r="107" spans="1:18" x14ac:dyDescent="0.35">
      <c r="A107" s="194" t="s">
        <v>468</v>
      </c>
      <c r="B107" s="190" t="s">
        <v>453</v>
      </c>
      <c r="Q107" s="194" t="s">
        <v>566</v>
      </c>
      <c r="R107" s="190" t="s">
        <v>533</v>
      </c>
    </row>
    <row r="108" spans="1:18" x14ac:dyDescent="0.35">
      <c r="A108" s="194" t="s">
        <v>174</v>
      </c>
      <c r="B108" s="190" t="s">
        <v>453</v>
      </c>
      <c r="Q108" s="194" t="s">
        <v>567</v>
      </c>
      <c r="R108" s="190" t="s">
        <v>533</v>
      </c>
    </row>
    <row r="109" spans="1:18" x14ac:dyDescent="0.35">
      <c r="A109" s="194" t="s">
        <v>175</v>
      </c>
      <c r="B109" s="190" t="s">
        <v>453</v>
      </c>
      <c r="Q109" s="194" t="s">
        <v>568</v>
      </c>
      <c r="R109" s="190" t="s">
        <v>533</v>
      </c>
    </row>
    <row r="110" spans="1:18" x14ac:dyDescent="0.35">
      <c r="A110" s="194" t="s">
        <v>471</v>
      </c>
      <c r="B110" s="190" t="s">
        <v>453</v>
      </c>
      <c r="Q110" s="194" t="s">
        <v>569</v>
      </c>
      <c r="R110" s="190" t="s">
        <v>533</v>
      </c>
    </row>
    <row r="111" spans="1:18" x14ac:dyDescent="0.35">
      <c r="A111" s="194" t="s">
        <v>176</v>
      </c>
      <c r="B111" s="190" t="s">
        <v>453</v>
      </c>
      <c r="Q111" s="194" t="s">
        <v>570</v>
      </c>
      <c r="R111" s="190" t="s">
        <v>533</v>
      </c>
    </row>
    <row r="112" spans="1:18" x14ac:dyDescent="0.35">
      <c r="A112" s="194" t="s">
        <v>177</v>
      </c>
      <c r="B112" s="190" t="s">
        <v>453</v>
      </c>
      <c r="Q112" s="194" t="s">
        <v>571</v>
      </c>
      <c r="R112" s="190" t="s">
        <v>533</v>
      </c>
    </row>
    <row r="113" spans="1:18" x14ac:dyDescent="0.35">
      <c r="A113" s="194" t="s">
        <v>178</v>
      </c>
      <c r="B113" s="190" t="s">
        <v>453</v>
      </c>
      <c r="Q113" s="194" t="s">
        <v>572</v>
      </c>
      <c r="R113" s="190" t="s">
        <v>533</v>
      </c>
    </row>
    <row r="114" spans="1:18" x14ac:dyDescent="0.35">
      <c r="A114" s="194" t="s">
        <v>179</v>
      </c>
      <c r="B114" s="190" t="s">
        <v>453</v>
      </c>
      <c r="Q114" s="194" t="s">
        <v>573</v>
      </c>
      <c r="R114" s="190" t="s">
        <v>533</v>
      </c>
    </row>
    <row r="115" spans="1:18" x14ac:dyDescent="0.35">
      <c r="A115" s="194" t="s">
        <v>466</v>
      </c>
      <c r="B115" s="190" t="s">
        <v>453</v>
      </c>
      <c r="Q115" s="194" t="s">
        <v>574</v>
      </c>
      <c r="R115" s="190" t="s">
        <v>533</v>
      </c>
    </row>
    <row r="116" spans="1:18" x14ac:dyDescent="0.35">
      <c r="A116" s="194" t="s">
        <v>180</v>
      </c>
      <c r="B116" s="190" t="s">
        <v>453</v>
      </c>
      <c r="Q116" s="194" t="s">
        <v>575</v>
      </c>
      <c r="R116" s="190" t="s">
        <v>533</v>
      </c>
    </row>
    <row r="117" spans="1:18" x14ac:dyDescent="0.35">
      <c r="A117" s="194" t="s">
        <v>474</v>
      </c>
      <c r="B117" s="190" t="s">
        <v>453</v>
      </c>
      <c r="Q117" s="194" t="s">
        <v>576</v>
      </c>
      <c r="R117" s="190" t="s">
        <v>533</v>
      </c>
    </row>
    <row r="118" spans="1:18" x14ac:dyDescent="0.35">
      <c r="A118" s="194" t="s">
        <v>181</v>
      </c>
      <c r="B118" s="190" t="s">
        <v>1</v>
      </c>
      <c r="Q118" s="194" t="s">
        <v>577</v>
      </c>
      <c r="R118" s="190" t="s">
        <v>1</v>
      </c>
    </row>
    <row r="119" spans="1:18" x14ac:dyDescent="0.35">
      <c r="A119" s="194" t="s">
        <v>182</v>
      </c>
      <c r="B119" s="190" t="s">
        <v>456</v>
      </c>
      <c r="Q119" s="194" t="s">
        <v>578</v>
      </c>
      <c r="R119" s="190" t="s">
        <v>537</v>
      </c>
    </row>
    <row r="121" spans="1:18" x14ac:dyDescent="0.35">
      <c r="A121" s="196" t="s">
        <v>183</v>
      </c>
      <c r="Q121" s="196" t="s">
        <v>579</v>
      </c>
    </row>
    <row r="123" spans="1:18" x14ac:dyDescent="0.35">
      <c r="A123" s="196" t="s">
        <v>186</v>
      </c>
      <c r="B123" s="193"/>
      <c r="Q123" s="196" t="s">
        <v>580</v>
      </c>
      <c r="R123" s="193"/>
    </row>
    <row r="124" spans="1:18" x14ac:dyDescent="0.35">
      <c r="A124" s="194" t="s">
        <v>482</v>
      </c>
      <c r="B124" s="190" t="s">
        <v>184</v>
      </c>
      <c r="Q124" s="194" t="s">
        <v>581</v>
      </c>
      <c r="R124" s="190" t="s">
        <v>534</v>
      </c>
    </row>
    <row r="125" spans="1:18" x14ac:dyDescent="0.35">
      <c r="A125" s="194" t="s">
        <v>489</v>
      </c>
      <c r="B125" s="190" t="s">
        <v>184</v>
      </c>
      <c r="Q125" s="194" t="s">
        <v>582</v>
      </c>
      <c r="R125" s="190" t="s">
        <v>534</v>
      </c>
    </row>
    <row r="126" spans="1:18" x14ac:dyDescent="0.35">
      <c r="A126" s="194" t="s">
        <v>490</v>
      </c>
      <c r="B126" s="190" t="s">
        <v>184</v>
      </c>
      <c r="Q126" s="194" t="s">
        <v>583</v>
      </c>
      <c r="R126" s="190" t="s">
        <v>534</v>
      </c>
    </row>
    <row r="127" spans="1:18" x14ac:dyDescent="0.35">
      <c r="A127" s="194" t="s">
        <v>185</v>
      </c>
      <c r="B127" s="190" t="s">
        <v>184</v>
      </c>
      <c r="Q127" s="194" t="s">
        <v>584</v>
      </c>
      <c r="R127" s="190" t="s">
        <v>534</v>
      </c>
    </row>
    <row r="129" spans="1:18" x14ac:dyDescent="0.35">
      <c r="A129" s="196" t="s">
        <v>187</v>
      </c>
      <c r="B129" s="193"/>
      <c r="Q129" s="196" t="s">
        <v>585</v>
      </c>
      <c r="R129" s="193"/>
    </row>
    <row r="130" spans="1:18" x14ac:dyDescent="0.35">
      <c r="A130" s="194" t="s">
        <v>502</v>
      </c>
      <c r="Q130" s="194" t="s">
        <v>586</v>
      </c>
    </row>
    <row r="131" spans="1:18" x14ac:dyDescent="0.35">
      <c r="A131" s="194" t="s">
        <v>492</v>
      </c>
      <c r="Q131" s="194" t="s">
        <v>587</v>
      </c>
    </row>
    <row r="132" spans="1:18" x14ac:dyDescent="0.35">
      <c r="A132" s="194" t="s">
        <v>493</v>
      </c>
      <c r="Q132" s="194" t="s">
        <v>588</v>
      </c>
    </row>
    <row r="133" spans="1:18" x14ac:dyDescent="0.35">
      <c r="A133" s="194" t="s">
        <v>494</v>
      </c>
      <c r="Q133" s="194" t="s">
        <v>589</v>
      </c>
    </row>
    <row r="134" spans="1:18" x14ac:dyDescent="0.35">
      <c r="A134" s="194" t="s">
        <v>495</v>
      </c>
      <c r="Q134" s="194" t="s">
        <v>590</v>
      </c>
    </row>
    <row r="135" spans="1:18" x14ac:dyDescent="0.35">
      <c r="A135" s="194" t="s">
        <v>496</v>
      </c>
      <c r="Q135" s="194" t="s">
        <v>591</v>
      </c>
    </row>
    <row r="136" spans="1:18" x14ac:dyDescent="0.35">
      <c r="A136" s="194" t="s">
        <v>452</v>
      </c>
      <c r="Q136" s="194" t="s">
        <v>592</v>
      </c>
    </row>
    <row r="137" spans="1:18" x14ac:dyDescent="0.35">
      <c r="A137" s="194" t="s">
        <v>497</v>
      </c>
      <c r="Q137" s="194" t="s">
        <v>593</v>
      </c>
    </row>
    <row r="138" spans="1:18" x14ac:dyDescent="0.35">
      <c r="A138" s="194" t="s">
        <v>498</v>
      </c>
      <c r="Q138" s="194" t="s">
        <v>594</v>
      </c>
    </row>
    <row r="139" spans="1:18" x14ac:dyDescent="0.35">
      <c r="A139" s="194" t="s">
        <v>499</v>
      </c>
      <c r="Q139" s="194" t="s">
        <v>595</v>
      </c>
    </row>
    <row r="140" spans="1:18" x14ac:dyDescent="0.35">
      <c r="A140" s="194" t="s">
        <v>501</v>
      </c>
      <c r="Q140" s="194" t="s">
        <v>596</v>
      </c>
    </row>
    <row r="141" spans="1:18" x14ac:dyDescent="0.35">
      <c r="A141" s="194" t="s">
        <v>500</v>
      </c>
      <c r="Q141" s="194" t="s">
        <v>597</v>
      </c>
    </row>
    <row r="143" spans="1:18" x14ac:dyDescent="0.35">
      <c r="A143" s="196" t="s">
        <v>253</v>
      </c>
      <c r="Q143" s="196" t="s">
        <v>598</v>
      </c>
    </row>
    <row r="145" spans="1:18" x14ac:dyDescent="0.35">
      <c r="A145" s="196" t="s">
        <v>1554</v>
      </c>
      <c r="B145" s="193"/>
      <c r="Q145" s="196" t="s">
        <v>1556</v>
      </c>
      <c r="R145" s="193"/>
    </row>
    <row r="146" spans="1:18" x14ac:dyDescent="0.35">
      <c r="A146" s="194" t="s">
        <v>192</v>
      </c>
      <c r="B146" s="190"/>
      <c r="Q146" s="194" t="s">
        <v>599</v>
      </c>
      <c r="R146" s="190"/>
    </row>
    <row r="147" spans="1:18" x14ac:dyDescent="0.35">
      <c r="A147" s="194" t="s">
        <v>455</v>
      </c>
      <c r="B147" s="190" t="s">
        <v>22</v>
      </c>
      <c r="Q147" s="194" t="s">
        <v>600</v>
      </c>
      <c r="R147" s="190" t="s">
        <v>535</v>
      </c>
    </row>
    <row r="148" spans="1:18" x14ac:dyDescent="0.35">
      <c r="A148" s="194" t="s">
        <v>454</v>
      </c>
      <c r="B148" s="190" t="s">
        <v>22</v>
      </c>
      <c r="Q148" s="194" t="s">
        <v>601</v>
      </c>
      <c r="R148" s="190" t="s">
        <v>535</v>
      </c>
    </row>
    <row r="149" spans="1:18" x14ac:dyDescent="0.35">
      <c r="A149" s="194" t="s">
        <v>191</v>
      </c>
      <c r="B149" s="190" t="s">
        <v>22</v>
      </c>
      <c r="Q149" s="194" t="s">
        <v>602</v>
      </c>
      <c r="R149" s="190" t="s">
        <v>535</v>
      </c>
    </row>
    <row r="150" spans="1:18" x14ac:dyDescent="0.35">
      <c r="A150" s="194" t="s">
        <v>160</v>
      </c>
      <c r="B150" s="190" t="s">
        <v>22</v>
      </c>
      <c r="Q150" s="194" t="s">
        <v>603</v>
      </c>
      <c r="R150" s="190" t="s">
        <v>535</v>
      </c>
    </row>
    <row r="151" spans="1:18" x14ac:dyDescent="0.35">
      <c r="A151" s="194" t="s">
        <v>1555</v>
      </c>
      <c r="B151" s="190" t="s">
        <v>22</v>
      </c>
      <c r="Q151" s="194" t="s">
        <v>1557</v>
      </c>
      <c r="R151" s="190" t="s">
        <v>535</v>
      </c>
    </row>
    <row r="152" spans="1:18" x14ac:dyDescent="0.35">
      <c r="A152" s="194" t="s">
        <v>27</v>
      </c>
      <c r="B152" s="190" t="s">
        <v>22</v>
      </c>
      <c r="Q152" s="194" t="s">
        <v>604</v>
      </c>
      <c r="R152" s="190" t="s">
        <v>535</v>
      </c>
    </row>
    <row r="153" spans="1:18" x14ac:dyDescent="0.35">
      <c r="A153" s="194"/>
      <c r="B153" s="190"/>
      <c r="Q153" s="194"/>
      <c r="R153" s="190"/>
    </row>
    <row r="154" spans="1:18" x14ac:dyDescent="0.35">
      <c r="A154" s="196" t="s">
        <v>252</v>
      </c>
      <c r="B154" s="193"/>
      <c r="Q154" s="196" t="s">
        <v>605</v>
      </c>
      <c r="R154" s="193"/>
    </row>
    <row r="155" spans="1:18" x14ac:dyDescent="0.35">
      <c r="A155" s="194" t="s">
        <v>503</v>
      </c>
      <c r="B155" s="190" t="s">
        <v>48</v>
      </c>
      <c r="Q155" s="194" t="s">
        <v>606</v>
      </c>
      <c r="R155" s="190" t="s">
        <v>536</v>
      </c>
    </row>
    <row r="156" spans="1:18" x14ac:dyDescent="0.35">
      <c r="A156" s="194" t="s">
        <v>504</v>
      </c>
      <c r="B156" s="190" t="s">
        <v>22</v>
      </c>
      <c r="Q156" s="194" t="s">
        <v>607</v>
      </c>
      <c r="R156" s="190" t="s">
        <v>535</v>
      </c>
    </row>
    <row r="157" spans="1:18" x14ac:dyDescent="0.35">
      <c r="A157" s="194" t="s">
        <v>1325</v>
      </c>
      <c r="B157" s="190" t="s">
        <v>48</v>
      </c>
      <c r="Q157" s="194" t="s">
        <v>1324</v>
      </c>
      <c r="R157" s="190" t="s">
        <v>536</v>
      </c>
    </row>
    <row r="158" spans="1:18" x14ac:dyDescent="0.35">
      <c r="A158" s="194"/>
      <c r="B158" s="190"/>
      <c r="Q158" s="194"/>
      <c r="R158" s="190"/>
    </row>
    <row r="159" spans="1:18" x14ac:dyDescent="0.35">
      <c r="A159" s="194" t="s">
        <v>417</v>
      </c>
      <c r="Q159" s="194" t="s">
        <v>672</v>
      </c>
    </row>
    <row r="160" spans="1:18" x14ac:dyDescent="0.35">
      <c r="A160" s="194" t="s">
        <v>1560</v>
      </c>
      <c r="Q160" s="194" t="s">
        <v>1561</v>
      </c>
    </row>
    <row r="161" spans="1:25" x14ac:dyDescent="0.35">
      <c r="A161" s="194" t="s">
        <v>1558</v>
      </c>
      <c r="Q161" s="194" t="s">
        <v>1559</v>
      </c>
    </row>
    <row r="162" spans="1:25" s="204" customFormat="1" x14ac:dyDescent="0.35">
      <c r="A162" s="203" t="s">
        <v>608</v>
      </c>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row>
    <row r="163" spans="1:25" x14ac:dyDescent="0.35">
      <c r="A163" s="196" t="s">
        <v>198</v>
      </c>
      <c r="B163" s="195"/>
      <c r="Q163" s="196" t="s">
        <v>609</v>
      </c>
      <c r="R163" s="195"/>
    </row>
    <row r="165" spans="1:25" x14ac:dyDescent="0.35">
      <c r="A165" s="196"/>
      <c r="B165" s="193" t="s">
        <v>44</v>
      </c>
      <c r="Q165" s="196"/>
      <c r="R165" s="193" t="s">
        <v>529</v>
      </c>
    </row>
    <row r="167" spans="1:25" x14ac:dyDescent="0.35">
      <c r="A167" s="196" t="s">
        <v>197</v>
      </c>
      <c r="B167" s="193"/>
      <c r="Q167" s="196" t="s">
        <v>635</v>
      </c>
      <c r="R167" s="193"/>
    </row>
    <row r="168" spans="1:25" x14ac:dyDescent="0.35">
      <c r="A168" s="194" t="s">
        <v>193</v>
      </c>
      <c r="B168" s="190" t="s">
        <v>194</v>
      </c>
      <c r="Q168" s="194" t="s">
        <v>610</v>
      </c>
      <c r="R168" s="190" t="s">
        <v>634</v>
      </c>
    </row>
    <row r="169" spans="1:25" x14ac:dyDescent="0.35">
      <c r="A169" s="194" t="s">
        <v>516</v>
      </c>
      <c r="B169" s="190" t="s">
        <v>194</v>
      </c>
      <c r="Q169" s="194" t="s">
        <v>611</v>
      </c>
      <c r="R169" s="190" t="s">
        <v>634</v>
      </c>
    </row>
    <row r="170" spans="1:25" x14ac:dyDescent="0.35">
      <c r="A170" s="194" t="s">
        <v>517</v>
      </c>
      <c r="B170" s="190" t="s">
        <v>194</v>
      </c>
      <c r="Q170" s="194" t="s">
        <v>612</v>
      </c>
      <c r="R170" s="190" t="s">
        <v>634</v>
      </c>
    </row>
    <row r="171" spans="1:25" x14ac:dyDescent="0.35">
      <c r="A171" s="194" t="s">
        <v>195</v>
      </c>
      <c r="B171" s="190" t="s">
        <v>194</v>
      </c>
      <c r="Q171" s="194" t="s">
        <v>613</v>
      </c>
      <c r="R171" s="190" t="s">
        <v>634</v>
      </c>
    </row>
    <row r="172" spans="1:25" x14ac:dyDescent="0.35">
      <c r="A172" s="194" t="s">
        <v>213</v>
      </c>
      <c r="B172" s="190" t="s">
        <v>194</v>
      </c>
      <c r="Q172" s="194" t="s">
        <v>614</v>
      </c>
      <c r="R172" s="190" t="s">
        <v>634</v>
      </c>
    </row>
    <row r="173" spans="1:25" x14ac:dyDescent="0.35">
      <c r="A173" s="194" t="s">
        <v>196</v>
      </c>
      <c r="B173" s="190" t="s">
        <v>194</v>
      </c>
      <c r="Q173" s="194" t="s">
        <v>615</v>
      </c>
      <c r="R173" s="190" t="s">
        <v>634</v>
      </c>
    </row>
    <row r="174" spans="1:25" x14ac:dyDescent="0.35">
      <c r="A174" s="194" t="s">
        <v>476</v>
      </c>
      <c r="B174" s="190" t="s">
        <v>475</v>
      </c>
      <c r="Q174" s="194" t="s">
        <v>616</v>
      </c>
      <c r="R174" s="190" t="s">
        <v>1078</v>
      </c>
    </row>
    <row r="175" spans="1:25" x14ac:dyDescent="0.35">
      <c r="A175" s="194" t="s">
        <v>477</v>
      </c>
      <c r="B175" s="190" t="s">
        <v>475</v>
      </c>
      <c r="Q175" s="194" t="s">
        <v>1085</v>
      </c>
      <c r="R175" s="190" t="s">
        <v>1078</v>
      </c>
    </row>
    <row r="176" spans="1:25" x14ac:dyDescent="0.35">
      <c r="A176" s="194" t="s">
        <v>1406</v>
      </c>
      <c r="B176" s="190" t="s">
        <v>194</v>
      </c>
      <c r="Q176" s="194" t="s">
        <v>1413</v>
      </c>
      <c r="R176" s="190" t="s">
        <v>634</v>
      </c>
    </row>
    <row r="177" spans="1:18" x14ac:dyDescent="0.35">
      <c r="A177" s="194" t="s">
        <v>1407</v>
      </c>
      <c r="B177" s="190" t="s">
        <v>194</v>
      </c>
      <c r="Q177" s="194" t="s">
        <v>1414</v>
      </c>
      <c r="R177" s="190" t="s">
        <v>634</v>
      </c>
    </row>
    <row r="178" spans="1:18" x14ac:dyDescent="0.35">
      <c r="A178" s="194" t="s">
        <v>1408</v>
      </c>
      <c r="B178" s="190" t="s">
        <v>194</v>
      </c>
      <c r="Q178" s="194" t="s">
        <v>1415</v>
      </c>
      <c r="R178" s="190" t="s">
        <v>634</v>
      </c>
    </row>
    <row r="179" spans="1:18" x14ac:dyDescent="0.35">
      <c r="A179" s="194" t="s">
        <v>1409</v>
      </c>
      <c r="B179" s="190" t="s">
        <v>194</v>
      </c>
      <c r="Q179" s="194" t="s">
        <v>1416</v>
      </c>
      <c r="R179" s="190" t="s">
        <v>634</v>
      </c>
    </row>
    <row r="180" spans="1:18" x14ac:dyDescent="0.35">
      <c r="A180" s="194" t="s">
        <v>1410</v>
      </c>
      <c r="B180" s="190" t="s">
        <v>194</v>
      </c>
      <c r="Q180" s="194" t="s">
        <v>1417</v>
      </c>
      <c r="R180" s="190" t="s">
        <v>634</v>
      </c>
    </row>
    <row r="181" spans="1:18" x14ac:dyDescent="0.35">
      <c r="A181" s="194" t="s">
        <v>1412</v>
      </c>
      <c r="B181" s="190" t="s">
        <v>194</v>
      </c>
      <c r="Q181" s="194" t="s">
        <v>1418</v>
      </c>
      <c r="R181" s="190" t="s">
        <v>634</v>
      </c>
    </row>
    <row r="182" spans="1:18" x14ac:dyDescent="0.35">
      <c r="A182" s="194" t="s">
        <v>1411</v>
      </c>
      <c r="B182" s="190" t="s">
        <v>194</v>
      </c>
      <c r="Q182" s="194" t="s">
        <v>1419</v>
      </c>
      <c r="R182" s="190" t="s">
        <v>634</v>
      </c>
    </row>
    <row r="183" spans="1:18" x14ac:dyDescent="0.35">
      <c r="A183" s="194"/>
      <c r="B183" s="190"/>
      <c r="Q183" s="194"/>
      <c r="R183" s="190"/>
    </row>
    <row r="184" spans="1:18" x14ac:dyDescent="0.35">
      <c r="A184" s="196" t="s">
        <v>481</v>
      </c>
      <c r="B184" s="193"/>
      <c r="Q184" s="196" t="s">
        <v>617</v>
      </c>
      <c r="R184" s="193"/>
    </row>
    <row r="185" spans="1:18" x14ac:dyDescent="0.35">
      <c r="A185" s="194" t="s">
        <v>439</v>
      </c>
      <c r="B185" s="190" t="s">
        <v>200</v>
      </c>
      <c r="Q185" s="194" t="s">
        <v>618</v>
      </c>
      <c r="R185" s="190" t="s">
        <v>632</v>
      </c>
    </row>
    <row r="186" spans="1:18" x14ac:dyDescent="0.35">
      <c r="A186" s="194" t="s">
        <v>201</v>
      </c>
      <c r="B186" s="190" t="s">
        <v>200</v>
      </c>
      <c r="Q186" s="194" t="s">
        <v>619</v>
      </c>
      <c r="R186" s="190" t="s">
        <v>632</v>
      </c>
    </row>
    <row r="187" spans="1:18" x14ac:dyDescent="0.35">
      <c r="A187" s="194" t="s">
        <v>202</v>
      </c>
      <c r="B187" s="190" t="s">
        <v>200</v>
      </c>
      <c r="Q187" s="194" t="s">
        <v>620</v>
      </c>
      <c r="R187" s="190" t="s">
        <v>632</v>
      </c>
    </row>
    <row r="188" spans="1:18" x14ac:dyDescent="0.35">
      <c r="A188" s="194" t="s">
        <v>203</v>
      </c>
      <c r="B188" s="190" t="s">
        <v>200</v>
      </c>
      <c r="Q188" s="194" t="s">
        <v>621</v>
      </c>
      <c r="R188" s="190" t="s">
        <v>632</v>
      </c>
    </row>
    <row r="189" spans="1:18" x14ac:dyDescent="0.35">
      <c r="A189" s="194" t="s">
        <v>205</v>
      </c>
      <c r="B189" s="190" t="s">
        <v>200</v>
      </c>
      <c r="Q189" s="194" t="s">
        <v>622</v>
      </c>
      <c r="R189" s="190" t="s">
        <v>632</v>
      </c>
    </row>
    <row r="190" spans="1:18" x14ac:dyDescent="0.35">
      <c r="A190" s="194" t="s">
        <v>206</v>
      </c>
      <c r="B190" s="190" t="s">
        <v>200</v>
      </c>
      <c r="Q190" s="194" t="s">
        <v>623</v>
      </c>
      <c r="R190" s="190" t="s">
        <v>632</v>
      </c>
    </row>
    <row r="191" spans="1:18" x14ac:dyDescent="0.35">
      <c r="A191" s="194" t="s">
        <v>2</v>
      </c>
      <c r="B191" s="190" t="s">
        <v>200</v>
      </c>
      <c r="Q191" s="194" t="s">
        <v>624</v>
      </c>
      <c r="R191" s="190" t="s">
        <v>632</v>
      </c>
    </row>
    <row r="192" spans="1:18" x14ac:dyDescent="0.35">
      <c r="A192" s="194" t="s">
        <v>204</v>
      </c>
      <c r="B192" s="190" t="s">
        <v>200</v>
      </c>
      <c r="Q192" s="194" t="s">
        <v>625</v>
      </c>
      <c r="R192" s="190" t="s">
        <v>632</v>
      </c>
    </row>
    <row r="193" spans="1:25" x14ac:dyDescent="0.35">
      <c r="A193" s="194" t="s">
        <v>1326</v>
      </c>
      <c r="B193" s="190" t="s">
        <v>200</v>
      </c>
      <c r="Q193" s="194" t="s">
        <v>1327</v>
      </c>
      <c r="R193" s="190" t="s">
        <v>632</v>
      </c>
    </row>
    <row r="194" spans="1:25" x14ac:dyDescent="0.35">
      <c r="A194" s="194" t="s">
        <v>207</v>
      </c>
      <c r="B194" s="190" t="s">
        <v>200</v>
      </c>
      <c r="Q194" s="194" t="s">
        <v>626</v>
      </c>
      <c r="R194" s="190" t="s">
        <v>632</v>
      </c>
    </row>
    <row r="195" spans="1:25" x14ac:dyDescent="0.35">
      <c r="A195" s="194" t="s">
        <v>211</v>
      </c>
      <c r="B195" s="190" t="s">
        <v>208</v>
      </c>
      <c r="Q195" s="194" t="s">
        <v>627</v>
      </c>
      <c r="R195" s="190" t="s">
        <v>1077</v>
      </c>
    </row>
    <row r="196" spans="1:25" x14ac:dyDescent="0.35">
      <c r="A196" s="194" t="s">
        <v>209</v>
      </c>
      <c r="B196" s="190" t="s">
        <v>210</v>
      </c>
      <c r="Q196" s="194" t="s">
        <v>628</v>
      </c>
      <c r="R196" s="190" t="s">
        <v>633</v>
      </c>
    </row>
    <row r="197" spans="1:25" x14ac:dyDescent="0.35">
      <c r="A197" s="194" t="s">
        <v>6</v>
      </c>
      <c r="B197" s="190" t="s">
        <v>200</v>
      </c>
      <c r="Q197" s="194" t="s">
        <v>629</v>
      </c>
      <c r="R197" s="190" t="s">
        <v>632</v>
      </c>
    </row>
    <row r="198" spans="1:25" x14ac:dyDescent="0.35">
      <c r="A198" s="194" t="s">
        <v>479</v>
      </c>
      <c r="B198" s="190" t="s">
        <v>200</v>
      </c>
      <c r="Q198" s="194" t="s">
        <v>630</v>
      </c>
      <c r="R198" s="190" t="s">
        <v>632</v>
      </c>
    </row>
    <row r="199" spans="1:25" x14ac:dyDescent="0.35">
      <c r="A199" s="194" t="s">
        <v>480</v>
      </c>
      <c r="B199" s="190" t="s">
        <v>200</v>
      </c>
      <c r="Q199" s="194" t="s">
        <v>631</v>
      </c>
      <c r="R199" s="190" t="s">
        <v>632</v>
      </c>
    </row>
    <row r="201" spans="1:25" x14ac:dyDescent="0.35">
      <c r="A201" s="194" t="s">
        <v>417</v>
      </c>
      <c r="Q201" s="194" t="s">
        <v>672</v>
      </c>
    </row>
    <row r="202" spans="1:25" x14ac:dyDescent="0.35">
      <c r="A202" s="194" t="s">
        <v>1331</v>
      </c>
      <c r="Q202" s="194" t="s">
        <v>1332</v>
      </c>
    </row>
    <row r="204" spans="1:25" s="204" customFormat="1" x14ac:dyDescent="0.35">
      <c r="A204" s="203" t="s">
        <v>638</v>
      </c>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row>
    <row r="205" spans="1:25" x14ac:dyDescent="0.35">
      <c r="A205" s="196" t="s">
        <v>1202</v>
      </c>
      <c r="B205" s="193"/>
      <c r="Q205" s="215" t="s">
        <v>645</v>
      </c>
      <c r="R205" s="217"/>
      <c r="S205" s="211"/>
      <c r="T205" s="211"/>
      <c r="U205" s="211"/>
      <c r="V205" s="211"/>
      <c r="W205" s="211"/>
      <c r="X205" s="211"/>
      <c r="Y205" s="211"/>
    </row>
    <row r="206" spans="1:25" x14ac:dyDescent="0.35">
      <c r="B206" s="193"/>
      <c r="Q206" s="211"/>
      <c r="R206" s="217"/>
      <c r="S206" s="211"/>
      <c r="T206" s="211"/>
      <c r="U206" s="211"/>
      <c r="V206" s="211"/>
      <c r="W206" s="211"/>
      <c r="X206" s="211"/>
      <c r="Y206" s="211"/>
    </row>
    <row r="207" spans="1:25" x14ac:dyDescent="0.35">
      <c r="B207" s="193" t="s">
        <v>44</v>
      </c>
      <c r="Q207" s="211"/>
      <c r="R207" s="217" t="s">
        <v>529</v>
      </c>
      <c r="S207" s="211"/>
      <c r="T207" s="211"/>
      <c r="U207" s="211"/>
      <c r="V207" s="211"/>
      <c r="W207" s="211"/>
      <c r="X207" s="211"/>
      <c r="Y207" s="211"/>
    </row>
    <row r="208" spans="1:25" x14ac:dyDescent="0.35">
      <c r="B208" s="193"/>
      <c r="Q208" s="212"/>
      <c r="R208" s="217"/>
      <c r="S208" s="212"/>
      <c r="T208" s="212"/>
      <c r="U208" s="212"/>
      <c r="V208" s="212"/>
      <c r="W208" s="212"/>
      <c r="X208" s="213"/>
      <c r="Y208" s="213"/>
    </row>
    <row r="209" spans="1:25" x14ac:dyDescent="0.35">
      <c r="A209" s="199" t="s">
        <v>1198</v>
      </c>
      <c r="B209" s="193"/>
      <c r="Q209" s="212" t="s">
        <v>1024</v>
      </c>
      <c r="R209" s="217"/>
      <c r="S209" s="212"/>
      <c r="T209" s="212"/>
      <c r="U209" s="212"/>
      <c r="V209" s="212"/>
      <c r="W209" s="212"/>
      <c r="X209" s="213"/>
      <c r="Y209" s="213"/>
    </row>
    <row r="210" spans="1:25" x14ac:dyDescent="0.35">
      <c r="A210" s="194" t="s">
        <v>411</v>
      </c>
      <c r="B210" s="193" t="s">
        <v>48</v>
      </c>
      <c r="Q210" s="218" t="s">
        <v>646</v>
      </c>
      <c r="R210" s="217" t="s">
        <v>536</v>
      </c>
      <c r="S210" s="212"/>
      <c r="T210" s="212"/>
      <c r="U210" s="212"/>
      <c r="V210" s="212"/>
      <c r="W210" s="212"/>
      <c r="X210" s="213"/>
      <c r="Y210" s="213"/>
    </row>
    <row r="211" spans="1:25" x14ac:dyDescent="0.35">
      <c r="A211" s="194" t="s">
        <v>412</v>
      </c>
      <c r="B211" s="193" t="s">
        <v>48</v>
      </c>
      <c r="Q211" s="218" t="s">
        <v>647</v>
      </c>
      <c r="R211" s="217" t="s">
        <v>536</v>
      </c>
      <c r="S211" s="212"/>
      <c r="T211" s="212"/>
      <c r="U211" s="212"/>
      <c r="V211" s="212"/>
      <c r="W211" s="212"/>
      <c r="X211" s="213"/>
      <c r="Y211" s="213"/>
    </row>
    <row r="212" spans="1:25" x14ac:dyDescent="0.35">
      <c r="A212" s="194" t="s">
        <v>416</v>
      </c>
      <c r="B212" s="193" t="s">
        <v>48</v>
      </c>
      <c r="Q212" s="218" t="s">
        <v>648</v>
      </c>
      <c r="R212" s="217" t="s">
        <v>536</v>
      </c>
      <c r="S212" s="212"/>
      <c r="T212" s="212"/>
      <c r="U212" s="212"/>
      <c r="V212" s="212"/>
      <c r="W212" s="212"/>
      <c r="X212" s="213"/>
      <c r="Y212" s="213"/>
    </row>
    <row r="213" spans="1:25" x14ac:dyDescent="0.35">
      <c r="A213" s="194" t="s">
        <v>414</v>
      </c>
      <c r="B213" s="193" t="s">
        <v>48</v>
      </c>
      <c r="Q213" s="218" t="s">
        <v>1025</v>
      </c>
      <c r="R213" s="217" t="s">
        <v>536</v>
      </c>
      <c r="S213" s="212"/>
      <c r="T213" s="212"/>
      <c r="U213" s="212"/>
      <c r="V213" s="212"/>
      <c r="W213" s="212"/>
      <c r="X213" s="213"/>
      <c r="Y213" s="213"/>
    </row>
    <row r="214" spans="1:25" x14ac:dyDescent="0.35">
      <c r="A214" s="194" t="s">
        <v>415</v>
      </c>
      <c r="B214" s="193" t="s">
        <v>48</v>
      </c>
      <c r="Q214" s="218" t="s">
        <v>649</v>
      </c>
      <c r="R214" s="217" t="s">
        <v>536</v>
      </c>
      <c r="S214" s="212"/>
      <c r="T214" s="212"/>
      <c r="U214" s="212"/>
      <c r="V214" s="212"/>
      <c r="W214" s="212"/>
      <c r="X214" s="213"/>
      <c r="Y214" s="213"/>
    </row>
    <row r="215" spans="1:25" x14ac:dyDescent="0.35">
      <c r="A215" s="194" t="s">
        <v>1377</v>
      </c>
      <c r="B215" s="193" t="s">
        <v>48</v>
      </c>
      <c r="Q215" s="218" t="s">
        <v>1383</v>
      </c>
      <c r="R215" s="217" t="s">
        <v>536</v>
      </c>
      <c r="S215" s="212"/>
      <c r="T215" s="212"/>
      <c r="U215" s="212"/>
      <c r="V215" s="212"/>
      <c r="W215" s="212"/>
      <c r="X215" s="213"/>
      <c r="Y215" s="213"/>
    </row>
    <row r="216" spans="1:25" x14ac:dyDescent="0.35">
      <c r="A216" s="194" t="s">
        <v>1378</v>
      </c>
      <c r="B216" s="193" t="s">
        <v>125</v>
      </c>
      <c r="Q216" s="218" t="s">
        <v>1378</v>
      </c>
      <c r="R216" s="217" t="s">
        <v>651</v>
      </c>
      <c r="S216" s="212"/>
      <c r="T216" s="212"/>
      <c r="U216" s="212"/>
      <c r="V216" s="212"/>
      <c r="W216" s="212"/>
      <c r="X216" s="213"/>
      <c r="Y216" s="213"/>
    </row>
    <row r="217" spans="1:25" x14ac:dyDescent="0.35">
      <c r="A217" s="194" t="s">
        <v>1379</v>
      </c>
      <c r="B217" s="193" t="s">
        <v>125</v>
      </c>
      <c r="Q217" s="194" t="s">
        <v>1379</v>
      </c>
      <c r="R217" s="217" t="s">
        <v>651</v>
      </c>
      <c r="S217" s="212"/>
      <c r="T217" s="212"/>
      <c r="U217" s="212"/>
      <c r="V217" s="212"/>
      <c r="W217" s="212"/>
      <c r="X217" s="213"/>
      <c r="Y217" s="213"/>
    </row>
    <row r="218" spans="1:25" x14ac:dyDescent="0.35">
      <c r="A218" s="194" t="s">
        <v>1380</v>
      </c>
      <c r="B218" s="193" t="s">
        <v>125</v>
      </c>
      <c r="Q218" s="218" t="s">
        <v>1380</v>
      </c>
      <c r="R218" s="217" t="s">
        <v>651</v>
      </c>
      <c r="S218" s="212"/>
      <c r="T218" s="212"/>
      <c r="U218" s="212"/>
      <c r="V218" s="212"/>
      <c r="W218" s="212"/>
      <c r="X218" s="213"/>
      <c r="Y218" s="213"/>
    </row>
    <row r="219" spans="1:25" x14ac:dyDescent="0.35">
      <c r="A219" s="194" t="s">
        <v>413</v>
      </c>
      <c r="B219" s="193" t="s">
        <v>48</v>
      </c>
      <c r="Q219" s="218" t="s">
        <v>652</v>
      </c>
      <c r="R219" s="217" t="s">
        <v>536</v>
      </c>
      <c r="S219" s="212"/>
      <c r="T219" s="212"/>
      <c r="U219" s="212"/>
      <c r="V219" s="212"/>
      <c r="W219" s="212"/>
      <c r="X219" s="213"/>
      <c r="Y219" s="213"/>
    </row>
    <row r="220" spans="1:25" x14ac:dyDescent="0.35">
      <c r="A220" s="194" t="s">
        <v>1381</v>
      </c>
      <c r="B220" s="193" t="s">
        <v>48</v>
      </c>
      <c r="Q220" s="218" t="s">
        <v>1385</v>
      </c>
      <c r="R220" s="217" t="s">
        <v>536</v>
      </c>
      <c r="S220" s="212"/>
      <c r="T220" s="212"/>
      <c r="U220" s="212"/>
      <c r="V220" s="212"/>
      <c r="W220" s="212"/>
      <c r="X220" s="213"/>
      <c r="Y220" s="213"/>
    </row>
    <row r="221" spans="1:25" x14ac:dyDescent="0.35">
      <c r="A221" s="197"/>
      <c r="B221" s="193"/>
      <c r="Q221" s="220"/>
      <c r="R221" s="217"/>
      <c r="S221" s="212"/>
      <c r="T221" s="212"/>
      <c r="U221" s="212"/>
      <c r="V221" s="212"/>
      <c r="W221" s="212"/>
      <c r="X221" s="213"/>
      <c r="Y221" s="213"/>
    </row>
    <row r="222" spans="1:25" x14ac:dyDescent="0.35">
      <c r="A222" s="199" t="s">
        <v>49</v>
      </c>
      <c r="B222" s="193"/>
      <c r="Q222" s="212" t="s">
        <v>654</v>
      </c>
      <c r="R222" s="217"/>
      <c r="S222" s="212"/>
      <c r="T222" s="212"/>
      <c r="U222" s="212"/>
      <c r="V222" s="212"/>
      <c r="W222" s="212"/>
      <c r="X222" s="213"/>
      <c r="Y222" s="213"/>
    </row>
    <row r="223" spans="1:25" x14ac:dyDescent="0.35">
      <c r="A223" s="197" t="s">
        <v>50</v>
      </c>
      <c r="B223" s="193" t="s">
        <v>48</v>
      </c>
      <c r="Q223" s="220" t="s">
        <v>655</v>
      </c>
      <c r="R223" s="217" t="s">
        <v>536</v>
      </c>
      <c r="S223" s="212"/>
      <c r="T223" s="212"/>
      <c r="U223" s="212"/>
      <c r="V223" s="212"/>
      <c r="W223" s="212"/>
      <c r="X223" s="213"/>
      <c r="Y223" s="213"/>
    </row>
    <row r="224" spans="1:25" x14ac:dyDescent="0.35">
      <c r="A224" s="197" t="s">
        <v>51</v>
      </c>
      <c r="B224" s="193" t="s">
        <v>48</v>
      </c>
      <c r="Q224" s="220" t="s">
        <v>1068</v>
      </c>
      <c r="R224" s="217" t="s">
        <v>536</v>
      </c>
      <c r="S224" s="212"/>
      <c r="T224" s="212"/>
      <c r="U224" s="212"/>
      <c r="V224" s="212"/>
      <c r="W224" s="212"/>
      <c r="X224" s="213"/>
      <c r="Y224" s="213"/>
    </row>
    <row r="225" spans="1:25" x14ac:dyDescent="0.35">
      <c r="A225" s="197" t="s">
        <v>52</v>
      </c>
      <c r="B225" s="193" t="s">
        <v>48</v>
      </c>
      <c r="Q225" s="220" t="s">
        <v>656</v>
      </c>
      <c r="R225" s="217" t="s">
        <v>536</v>
      </c>
      <c r="S225" s="212"/>
      <c r="T225" s="212"/>
      <c r="U225" s="212"/>
      <c r="V225" s="212"/>
      <c r="W225" s="212"/>
      <c r="X225" s="213"/>
      <c r="Y225" s="213"/>
    </row>
    <row r="226" spans="1:25" x14ac:dyDescent="0.35">
      <c r="A226" s="197" t="s">
        <v>53</v>
      </c>
      <c r="B226" s="193" t="s">
        <v>48</v>
      </c>
      <c r="Q226" s="220" t="s">
        <v>657</v>
      </c>
      <c r="R226" s="217" t="s">
        <v>536</v>
      </c>
      <c r="S226" s="212"/>
      <c r="T226" s="212"/>
      <c r="U226" s="212"/>
      <c r="V226" s="212"/>
      <c r="W226" s="212"/>
      <c r="X226" s="213"/>
      <c r="Y226" s="213"/>
    </row>
    <row r="227" spans="1:25" x14ac:dyDescent="0.35">
      <c r="A227" s="197" t="s">
        <v>54</v>
      </c>
      <c r="B227" s="193" t="s">
        <v>48</v>
      </c>
      <c r="Q227" s="220" t="s">
        <v>658</v>
      </c>
      <c r="R227" s="217" t="s">
        <v>536</v>
      </c>
      <c r="S227" s="212"/>
      <c r="T227" s="212"/>
      <c r="U227" s="212"/>
      <c r="V227" s="212"/>
      <c r="W227" s="212"/>
      <c r="X227" s="213"/>
      <c r="Y227" s="213"/>
    </row>
    <row r="228" spans="1:25" x14ac:dyDescent="0.35">
      <c r="A228" s="197"/>
      <c r="B228" s="193"/>
      <c r="Q228" s="220"/>
      <c r="R228" s="217"/>
      <c r="S228" s="212"/>
      <c r="T228" s="212"/>
      <c r="U228" s="212"/>
      <c r="V228" s="212"/>
      <c r="W228" s="212"/>
      <c r="X228" s="213"/>
      <c r="Y228" s="213"/>
    </row>
    <row r="229" spans="1:25" x14ac:dyDescent="0.35">
      <c r="A229" s="199" t="s">
        <v>1382</v>
      </c>
      <c r="B229" s="193"/>
      <c r="Q229" s="212" t="s">
        <v>1384</v>
      </c>
      <c r="R229" s="217"/>
      <c r="S229" s="212"/>
      <c r="T229" s="212"/>
      <c r="U229" s="212"/>
      <c r="V229" s="212"/>
      <c r="W229" s="212"/>
      <c r="X229" s="213"/>
      <c r="Y229" s="213"/>
    </row>
    <row r="230" spans="1:25" x14ac:dyDescent="0.35">
      <c r="A230" s="191"/>
      <c r="B230" s="191"/>
      <c r="C230" s="193" t="s">
        <v>420</v>
      </c>
      <c r="D230" s="193"/>
      <c r="E230" s="196"/>
      <c r="F230" s="193" t="s">
        <v>1592</v>
      </c>
      <c r="G230" s="193"/>
      <c r="Q230" s="221"/>
      <c r="R230" s="221"/>
      <c r="S230" s="217" t="s">
        <v>1026</v>
      </c>
      <c r="T230" s="217"/>
      <c r="U230" s="215"/>
      <c r="V230" s="217" t="s">
        <v>659</v>
      </c>
      <c r="W230" s="217"/>
      <c r="X230" s="213"/>
      <c r="Y230" s="213"/>
    </row>
    <row r="231" spans="1:25" x14ac:dyDescent="0.35">
      <c r="A231" s="197"/>
      <c r="B231" s="193"/>
      <c r="C231" s="193" t="s">
        <v>487</v>
      </c>
      <c r="D231" s="193" t="s">
        <v>488</v>
      </c>
      <c r="E231" s="193" t="s">
        <v>483</v>
      </c>
      <c r="F231" s="193" t="s">
        <v>487</v>
      </c>
      <c r="G231" s="193" t="s">
        <v>483</v>
      </c>
      <c r="Q231" s="220"/>
      <c r="R231" s="217"/>
      <c r="S231" s="217" t="s">
        <v>660</v>
      </c>
      <c r="T231" s="217" t="s">
        <v>661</v>
      </c>
      <c r="U231" s="217" t="s">
        <v>662</v>
      </c>
      <c r="V231" s="217" t="s">
        <v>660</v>
      </c>
      <c r="W231" s="217" t="s">
        <v>662</v>
      </c>
      <c r="X231" s="213"/>
      <c r="Y231" s="213"/>
    </row>
    <row r="232" spans="1:25" x14ac:dyDescent="0.35">
      <c r="A232" s="197" t="s">
        <v>486</v>
      </c>
      <c r="B232" s="193"/>
      <c r="Q232" s="220" t="s">
        <v>663</v>
      </c>
      <c r="R232" s="217"/>
      <c r="S232" s="212"/>
      <c r="T232" s="212"/>
      <c r="U232" s="212"/>
      <c r="V232" s="212"/>
      <c r="W232" s="212"/>
      <c r="X232" s="213"/>
      <c r="Y232" s="213"/>
    </row>
    <row r="233" spans="1:25" x14ac:dyDescent="0.35">
      <c r="A233" s="197" t="s">
        <v>485</v>
      </c>
      <c r="B233" s="193"/>
      <c r="Q233" s="220" t="s">
        <v>664</v>
      </c>
      <c r="R233" s="217"/>
      <c r="S233" s="212"/>
      <c r="T233" s="212"/>
      <c r="U233" s="212"/>
      <c r="V233" s="212"/>
      <c r="W233" s="212"/>
      <c r="X233" s="213"/>
      <c r="Y233" s="213"/>
    </row>
    <row r="234" spans="1:25" x14ac:dyDescent="0.35">
      <c r="A234" s="197" t="s">
        <v>484</v>
      </c>
      <c r="B234" s="193"/>
      <c r="Q234" s="220" t="s">
        <v>665</v>
      </c>
      <c r="R234" s="217"/>
      <c r="S234" s="212"/>
      <c r="T234" s="212"/>
      <c r="U234" s="212"/>
      <c r="V234" s="212"/>
      <c r="W234" s="212"/>
      <c r="X234" s="213"/>
      <c r="Y234" s="213"/>
    </row>
    <row r="235" spans="1:25" x14ac:dyDescent="0.35">
      <c r="A235" s="197" t="s">
        <v>90</v>
      </c>
      <c r="B235" s="193"/>
      <c r="Q235" s="220" t="s">
        <v>666</v>
      </c>
      <c r="R235" s="217"/>
      <c r="S235" s="212"/>
      <c r="T235" s="212"/>
      <c r="U235" s="212"/>
      <c r="V235" s="212"/>
      <c r="W235" s="212"/>
      <c r="X235" s="213"/>
      <c r="Y235" s="213"/>
    </row>
    <row r="236" spans="1:25" x14ac:dyDescent="0.35">
      <c r="A236" s="197"/>
      <c r="B236" s="193"/>
      <c r="Q236" s="220"/>
      <c r="R236" s="217"/>
      <c r="S236" s="212"/>
      <c r="T236" s="212"/>
      <c r="U236" s="212"/>
      <c r="V236" s="212"/>
      <c r="W236" s="212"/>
      <c r="X236" s="213"/>
      <c r="Y236" s="213"/>
    </row>
    <row r="237" spans="1:25" x14ac:dyDescent="0.35">
      <c r="A237" s="199" t="s">
        <v>1199</v>
      </c>
      <c r="B237" s="193"/>
      <c r="Q237" s="212" t="s">
        <v>667</v>
      </c>
      <c r="R237" s="217"/>
      <c r="S237" s="212"/>
      <c r="T237" s="212"/>
      <c r="U237" s="212"/>
      <c r="V237" s="212"/>
      <c r="W237" s="212"/>
      <c r="X237" s="213"/>
      <c r="Y237" s="213"/>
    </row>
    <row r="238" spans="1:25" x14ac:dyDescent="0.35">
      <c r="A238" s="194" t="s">
        <v>416</v>
      </c>
      <c r="B238" s="193" t="s">
        <v>48</v>
      </c>
      <c r="Q238" s="218" t="s">
        <v>648</v>
      </c>
      <c r="R238" s="217" t="s">
        <v>536</v>
      </c>
      <c r="S238" s="212"/>
      <c r="T238" s="212"/>
      <c r="U238" s="212"/>
      <c r="V238" s="212"/>
      <c r="W238" s="212"/>
      <c r="X238" s="213"/>
      <c r="Y238" s="213"/>
    </row>
    <row r="239" spans="1:25" x14ac:dyDescent="0.35">
      <c r="A239" s="197" t="s">
        <v>46</v>
      </c>
      <c r="B239" s="193" t="s">
        <v>48</v>
      </c>
      <c r="Q239" s="220" t="s">
        <v>650</v>
      </c>
      <c r="R239" s="217" t="s">
        <v>536</v>
      </c>
      <c r="S239" s="212"/>
      <c r="T239" s="212"/>
      <c r="U239" s="212"/>
      <c r="V239" s="212"/>
      <c r="W239" s="212"/>
      <c r="X239" s="213"/>
      <c r="Y239" s="213"/>
    </row>
    <row r="240" spans="1:25" x14ac:dyDescent="0.35">
      <c r="A240" s="197" t="s">
        <v>47</v>
      </c>
      <c r="B240" s="193" t="s">
        <v>125</v>
      </c>
      <c r="Q240" s="220" t="s">
        <v>47</v>
      </c>
      <c r="R240" s="217" t="s">
        <v>651</v>
      </c>
      <c r="S240" s="212"/>
      <c r="T240" s="212"/>
      <c r="U240" s="212"/>
      <c r="V240" s="212"/>
      <c r="W240" s="212"/>
      <c r="X240" s="213"/>
      <c r="Y240" s="213"/>
    </row>
    <row r="241" spans="1:25" x14ac:dyDescent="0.35">
      <c r="A241" s="197" t="s">
        <v>418</v>
      </c>
      <c r="B241" s="193" t="s">
        <v>125</v>
      </c>
      <c r="Q241" s="220" t="s">
        <v>418</v>
      </c>
      <c r="R241" s="217" t="s">
        <v>651</v>
      </c>
      <c r="S241" s="211"/>
      <c r="T241" s="211"/>
      <c r="U241" s="211"/>
      <c r="V241" s="211"/>
      <c r="W241" s="211"/>
      <c r="X241" s="211"/>
      <c r="Y241" s="211"/>
    </row>
    <row r="242" spans="1:25" x14ac:dyDescent="0.35">
      <c r="A242" s="194" t="s">
        <v>45</v>
      </c>
      <c r="B242" s="193" t="s">
        <v>48</v>
      </c>
      <c r="Q242" s="218" t="s">
        <v>653</v>
      </c>
      <c r="R242" s="217" t="s">
        <v>536</v>
      </c>
      <c r="S242" s="211"/>
      <c r="T242" s="211"/>
      <c r="U242" s="211"/>
      <c r="V242" s="211"/>
      <c r="W242" s="211"/>
      <c r="X242" s="211"/>
      <c r="Y242" s="211"/>
    </row>
    <row r="243" spans="1:25" x14ac:dyDescent="0.35">
      <c r="B243" s="193"/>
      <c r="Q243" s="211"/>
      <c r="R243" s="217"/>
      <c r="S243" s="211"/>
      <c r="T243" s="211"/>
      <c r="U243" s="211"/>
      <c r="V243" s="211"/>
      <c r="W243" s="211"/>
      <c r="X243" s="211"/>
      <c r="Y243" s="211"/>
    </row>
    <row r="244" spans="1:25" x14ac:dyDescent="0.35">
      <c r="A244" s="199" t="s">
        <v>1200</v>
      </c>
      <c r="B244" s="193"/>
      <c r="Q244" s="212" t="s">
        <v>668</v>
      </c>
      <c r="R244" s="217"/>
      <c r="S244" s="211"/>
      <c r="T244" s="211"/>
      <c r="U244" s="211"/>
      <c r="V244" s="211"/>
      <c r="W244" s="211"/>
      <c r="X244" s="211"/>
      <c r="Y244" s="211"/>
    </row>
    <row r="245" spans="1:25" x14ac:dyDescent="0.35">
      <c r="A245" s="197" t="s">
        <v>249</v>
      </c>
      <c r="B245" s="193" t="s">
        <v>48</v>
      </c>
      <c r="Q245" s="220" t="s">
        <v>669</v>
      </c>
      <c r="R245" s="217" t="s">
        <v>536</v>
      </c>
      <c r="S245" s="211"/>
      <c r="T245" s="211"/>
      <c r="U245" s="211"/>
      <c r="V245" s="211"/>
      <c r="W245" s="211"/>
      <c r="X245" s="211"/>
      <c r="Y245" s="211"/>
    </row>
    <row r="246" spans="1:25" x14ac:dyDescent="0.35">
      <c r="A246" s="197" t="s">
        <v>250</v>
      </c>
      <c r="B246" s="193" t="s">
        <v>85</v>
      </c>
      <c r="Q246" s="220" t="s">
        <v>670</v>
      </c>
      <c r="R246" s="217" t="s">
        <v>671</v>
      </c>
      <c r="S246" s="211"/>
      <c r="T246" s="211"/>
      <c r="U246" s="211"/>
      <c r="V246" s="211"/>
      <c r="W246" s="211"/>
      <c r="X246" s="211"/>
      <c r="Y246" s="211"/>
    </row>
    <row r="247" spans="1:25" x14ac:dyDescent="0.35">
      <c r="B247" s="193"/>
      <c r="Q247" s="211"/>
      <c r="R247" s="217"/>
      <c r="S247" s="211"/>
      <c r="T247" s="211"/>
      <c r="U247" s="211"/>
      <c r="V247" s="211"/>
      <c r="W247" s="211"/>
      <c r="X247" s="211"/>
      <c r="Y247" s="211"/>
    </row>
    <row r="248" spans="1:25" x14ac:dyDescent="0.35">
      <c r="A248" s="198" t="s">
        <v>417</v>
      </c>
      <c r="B248" s="193"/>
      <c r="Q248" s="222" t="s">
        <v>672</v>
      </c>
      <c r="R248" s="217"/>
      <c r="S248" s="211"/>
      <c r="T248" s="211"/>
      <c r="U248" s="211"/>
      <c r="V248" s="211"/>
      <c r="W248" s="211"/>
      <c r="X248" s="211"/>
      <c r="Y248" s="211"/>
    </row>
    <row r="249" spans="1:25" x14ac:dyDescent="0.35">
      <c r="A249" s="198" t="s">
        <v>1591</v>
      </c>
      <c r="B249" s="193"/>
      <c r="Q249" s="199" t="s">
        <v>1392</v>
      </c>
      <c r="R249" s="217"/>
      <c r="S249" s="211"/>
      <c r="T249" s="211"/>
      <c r="U249" s="211"/>
      <c r="V249" s="211"/>
      <c r="W249" s="211"/>
      <c r="X249" s="211"/>
      <c r="Y249" s="211"/>
    </row>
    <row r="250" spans="1:25" x14ac:dyDescent="0.35">
      <c r="A250" s="198" t="s">
        <v>1386</v>
      </c>
      <c r="B250" s="193"/>
      <c r="Q250" s="222" t="s">
        <v>1389</v>
      </c>
      <c r="R250" s="217"/>
      <c r="S250" s="211"/>
      <c r="T250" s="211"/>
      <c r="U250" s="211"/>
      <c r="V250" s="211"/>
      <c r="W250" s="211"/>
      <c r="X250" s="211"/>
      <c r="Y250" s="211"/>
    </row>
    <row r="251" spans="1:25" x14ac:dyDescent="0.35">
      <c r="A251" s="198" t="s">
        <v>1387</v>
      </c>
      <c r="B251" s="193"/>
      <c r="Q251" s="222" t="s">
        <v>1390</v>
      </c>
      <c r="R251" s="217"/>
      <c r="S251" s="211"/>
      <c r="T251" s="211"/>
      <c r="U251" s="211"/>
      <c r="V251" s="211"/>
      <c r="W251" s="211"/>
      <c r="X251" s="211"/>
      <c r="Y251" s="211"/>
    </row>
    <row r="252" spans="1:25" x14ac:dyDescent="0.35">
      <c r="A252" s="222" t="s">
        <v>1388</v>
      </c>
      <c r="Q252" s="222" t="s">
        <v>1391</v>
      </c>
    </row>
    <row r="253" spans="1:25" s="204" customFormat="1" x14ac:dyDescent="0.35">
      <c r="A253" s="203" t="s">
        <v>639</v>
      </c>
      <c r="B253" s="203"/>
      <c r="C253" s="203"/>
      <c r="D253" s="203"/>
      <c r="E253" s="203"/>
      <c r="F253" s="203"/>
      <c r="G253" s="203"/>
      <c r="H253" s="203"/>
      <c r="I253" s="203"/>
      <c r="J253" s="203"/>
      <c r="K253" s="203"/>
      <c r="L253" s="203"/>
      <c r="M253" s="203"/>
      <c r="N253" s="203"/>
      <c r="O253" s="203"/>
      <c r="P253" s="203"/>
      <c r="Q253" s="214"/>
      <c r="R253" s="214"/>
      <c r="S253" s="214"/>
      <c r="T253" s="214"/>
      <c r="U253" s="214"/>
      <c r="V253" s="214"/>
      <c r="W253" s="214"/>
      <c r="X253" s="214"/>
      <c r="Y253" s="214"/>
    </row>
    <row r="254" spans="1:25" x14ac:dyDescent="0.35">
      <c r="A254" s="196" t="s">
        <v>636</v>
      </c>
      <c r="B254" s="193"/>
      <c r="Q254" s="215" t="s">
        <v>1050</v>
      </c>
      <c r="R254" s="217"/>
      <c r="S254" s="211"/>
      <c r="T254" s="211"/>
      <c r="U254" s="211"/>
      <c r="V254" s="211"/>
      <c r="W254" s="211"/>
      <c r="X254" s="211"/>
      <c r="Y254" s="211"/>
    </row>
    <row r="255" spans="1:25" x14ac:dyDescent="0.35">
      <c r="A255" s="196"/>
      <c r="B255" s="193"/>
      <c r="Q255" s="215"/>
      <c r="R255" s="217"/>
      <c r="S255" s="211"/>
      <c r="T255" s="211"/>
      <c r="U255" s="211"/>
      <c r="V255" s="211"/>
      <c r="W255" s="211"/>
      <c r="X255" s="211"/>
      <c r="Y255" s="211"/>
    </row>
    <row r="256" spans="1:25" x14ac:dyDescent="0.35">
      <c r="A256" s="196"/>
      <c r="B256" s="193" t="s">
        <v>44</v>
      </c>
      <c r="Q256" s="215"/>
      <c r="R256" s="217" t="s">
        <v>529</v>
      </c>
      <c r="S256" s="211"/>
      <c r="T256" s="211"/>
      <c r="U256" s="211"/>
      <c r="V256" s="211"/>
      <c r="W256" s="211"/>
      <c r="X256" s="211"/>
      <c r="Y256" s="211"/>
    </row>
    <row r="257" spans="1:25" x14ac:dyDescent="0.35">
      <c r="A257" s="196"/>
      <c r="B257" s="193"/>
      <c r="Q257" s="215"/>
      <c r="R257" s="217"/>
      <c r="S257" s="211"/>
      <c r="T257" s="211"/>
      <c r="U257" s="211"/>
      <c r="V257" s="211"/>
      <c r="W257" s="211"/>
      <c r="X257" s="211"/>
      <c r="Y257" s="211"/>
    </row>
    <row r="258" spans="1:25" x14ac:dyDescent="0.35">
      <c r="A258" s="196" t="s">
        <v>103</v>
      </c>
      <c r="B258" s="193"/>
      <c r="Q258" s="215" t="s">
        <v>1038</v>
      </c>
      <c r="R258" s="217"/>
      <c r="S258" s="212"/>
      <c r="T258" s="212"/>
      <c r="U258" s="212"/>
      <c r="V258" s="212"/>
      <c r="W258" s="212"/>
      <c r="X258" s="213"/>
      <c r="Y258" s="213"/>
    </row>
    <row r="259" spans="1:25" x14ac:dyDescent="0.35">
      <c r="A259" s="194" t="s">
        <v>55</v>
      </c>
      <c r="B259" s="193"/>
      <c r="Q259" s="218" t="s">
        <v>673</v>
      </c>
      <c r="R259" s="217"/>
      <c r="S259" s="212"/>
      <c r="T259" s="212"/>
      <c r="U259" s="212"/>
      <c r="V259" s="212"/>
      <c r="W259" s="212"/>
      <c r="X259" s="213"/>
      <c r="Y259" s="213"/>
    </row>
    <row r="260" spans="1:25" x14ac:dyDescent="0.35">
      <c r="A260" s="194" t="s">
        <v>58</v>
      </c>
      <c r="B260" s="193" t="s">
        <v>57</v>
      </c>
      <c r="Q260" s="218" t="s">
        <v>1037</v>
      </c>
      <c r="R260" s="217" t="s">
        <v>675</v>
      </c>
      <c r="S260" s="212"/>
      <c r="T260" s="212"/>
      <c r="U260" s="212"/>
      <c r="V260" s="212"/>
      <c r="W260" s="212"/>
      <c r="X260" s="213"/>
      <c r="Y260" s="213"/>
    </row>
    <row r="261" spans="1:25" x14ac:dyDescent="0.35">
      <c r="A261" s="194" t="s">
        <v>56</v>
      </c>
      <c r="B261" s="193" t="s">
        <v>57</v>
      </c>
      <c r="Q261" s="218" t="s">
        <v>676</v>
      </c>
      <c r="R261" s="217" t="s">
        <v>675</v>
      </c>
      <c r="S261" s="212"/>
      <c r="T261" s="212"/>
      <c r="U261" s="212"/>
      <c r="V261" s="212"/>
      <c r="W261" s="212"/>
      <c r="X261" s="213"/>
      <c r="Y261" s="213"/>
    </row>
    <row r="262" spans="1:25" x14ac:dyDescent="0.35">
      <c r="A262" s="194" t="s">
        <v>76</v>
      </c>
      <c r="B262" s="193" t="s">
        <v>1</v>
      </c>
      <c r="Q262" s="218" t="s">
        <v>677</v>
      </c>
      <c r="R262" s="217" t="s">
        <v>1</v>
      </c>
      <c r="S262" s="212"/>
      <c r="T262" s="212"/>
      <c r="U262" s="212"/>
      <c r="V262" s="212"/>
      <c r="W262" s="212"/>
      <c r="X262" s="213"/>
      <c r="Y262" s="213"/>
    </row>
    <row r="263" spans="1:25" x14ac:dyDescent="0.35">
      <c r="A263" s="194" t="s">
        <v>402</v>
      </c>
      <c r="B263" s="193" t="s">
        <v>57</v>
      </c>
      <c r="Q263" s="218" t="s">
        <v>1036</v>
      </c>
      <c r="R263" s="217" t="s">
        <v>675</v>
      </c>
      <c r="S263" s="212"/>
      <c r="T263" s="212"/>
      <c r="U263" s="212"/>
      <c r="V263" s="212"/>
      <c r="W263" s="212"/>
      <c r="X263" s="213"/>
      <c r="Y263" s="213"/>
    </row>
    <row r="264" spans="1:25" x14ac:dyDescent="0.35">
      <c r="A264" s="194" t="s">
        <v>402</v>
      </c>
      <c r="B264" s="193" t="s">
        <v>1</v>
      </c>
      <c r="Q264" s="218" t="s">
        <v>1036</v>
      </c>
      <c r="R264" s="217" t="s">
        <v>1</v>
      </c>
      <c r="S264" s="212"/>
      <c r="T264" s="212"/>
      <c r="U264" s="212"/>
      <c r="V264" s="212"/>
      <c r="W264" s="212"/>
      <c r="X264" s="213"/>
      <c r="Y264" s="213"/>
    </row>
    <row r="265" spans="1:25" x14ac:dyDescent="0.35">
      <c r="A265" s="194"/>
      <c r="B265" s="193"/>
      <c r="Q265" s="218"/>
      <c r="R265" s="217"/>
      <c r="S265" s="212"/>
      <c r="T265" s="212"/>
      <c r="U265" s="212"/>
      <c r="V265" s="212"/>
      <c r="W265" s="212"/>
      <c r="X265" s="213"/>
      <c r="Y265" s="213"/>
    </row>
    <row r="266" spans="1:25" x14ac:dyDescent="0.35">
      <c r="A266" s="196" t="s">
        <v>105</v>
      </c>
      <c r="B266" s="193"/>
      <c r="Q266" s="215" t="s">
        <v>678</v>
      </c>
      <c r="R266" s="217"/>
      <c r="S266" s="212"/>
      <c r="T266" s="212"/>
      <c r="U266" s="212"/>
      <c r="V266" s="212"/>
      <c r="W266" s="212"/>
      <c r="X266" s="213"/>
      <c r="Y266" s="213"/>
    </row>
    <row r="267" spans="1:25" x14ac:dyDescent="0.35">
      <c r="A267" s="194" t="s">
        <v>430</v>
      </c>
      <c r="B267" s="193" t="s">
        <v>57</v>
      </c>
      <c r="Q267" s="218" t="s">
        <v>1039</v>
      </c>
      <c r="R267" s="217" t="s">
        <v>675</v>
      </c>
      <c r="S267" s="212"/>
      <c r="T267" s="212"/>
      <c r="U267" s="212"/>
      <c r="V267" s="212"/>
      <c r="W267" s="212"/>
      <c r="X267" s="213"/>
      <c r="Y267" s="213"/>
    </row>
    <row r="268" spans="1:25" x14ac:dyDescent="0.35">
      <c r="A268" s="194" t="s">
        <v>97</v>
      </c>
      <c r="B268" s="193"/>
      <c r="Q268" s="218" t="s">
        <v>679</v>
      </c>
      <c r="R268" s="217"/>
      <c r="S268" s="212"/>
      <c r="T268" s="212"/>
      <c r="U268" s="212"/>
      <c r="V268" s="212"/>
      <c r="W268" s="212"/>
      <c r="X268" s="213"/>
      <c r="Y268" s="213"/>
    </row>
    <row r="269" spans="1:25" x14ac:dyDescent="0.35">
      <c r="A269" s="194" t="s">
        <v>60</v>
      </c>
      <c r="B269" s="193" t="s">
        <v>57</v>
      </c>
      <c r="Q269" s="218" t="s">
        <v>680</v>
      </c>
      <c r="R269" s="217" t="s">
        <v>675</v>
      </c>
      <c r="S269" s="212"/>
      <c r="T269" s="212"/>
      <c r="U269" s="212"/>
      <c r="V269" s="212"/>
      <c r="W269" s="212"/>
      <c r="X269" s="213"/>
      <c r="Y269" s="213"/>
    </row>
    <row r="270" spans="1:25" x14ac:dyDescent="0.35">
      <c r="A270" s="194" t="s">
        <v>10</v>
      </c>
      <c r="B270" s="193" t="s">
        <v>57</v>
      </c>
      <c r="Q270" s="218" t="s">
        <v>681</v>
      </c>
      <c r="R270" s="217" t="s">
        <v>675</v>
      </c>
      <c r="S270" s="212"/>
      <c r="T270" s="212"/>
      <c r="U270" s="212"/>
      <c r="V270" s="212"/>
      <c r="W270" s="212"/>
      <c r="X270" s="213"/>
      <c r="Y270" s="213"/>
    </row>
    <row r="271" spans="1:25" x14ac:dyDescent="0.35">
      <c r="A271" s="194" t="s">
        <v>98</v>
      </c>
      <c r="B271" s="193"/>
      <c r="Q271" s="218" t="s">
        <v>682</v>
      </c>
      <c r="R271" s="217"/>
      <c r="S271" s="212"/>
      <c r="T271" s="212"/>
      <c r="U271" s="212"/>
      <c r="V271" s="212"/>
      <c r="W271" s="212"/>
      <c r="X271" s="213"/>
      <c r="Y271" s="213"/>
    </row>
    <row r="272" spans="1:25" x14ac:dyDescent="0.35">
      <c r="A272" s="194" t="s">
        <v>99</v>
      </c>
      <c r="B272" s="193" t="s">
        <v>57</v>
      </c>
      <c r="Q272" s="218" t="s">
        <v>683</v>
      </c>
      <c r="R272" s="217" t="s">
        <v>675</v>
      </c>
      <c r="S272" s="212"/>
      <c r="T272" s="212"/>
      <c r="U272" s="212"/>
      <c r="V272" s="212"/>
      <c r="W272" s="212"/>
      <c r="X272" s="213"/>
      <c r="Y272" s="213"/>
    </row>
    <row r="273" spans="1:25" x14ac:dyDescent="0.35">
      <c r="A273" s="194" t="s">
        <v>100</v>
      </c>
      <c r="B273" s="193" t="s">
        <v>57</v>
      </c>
      <c r="Q273" s="218" t="s">
        <v>684</v>
      </c>
      <c r="R273" s="217" t="s">
        <v>675</v>
      </c>
      <c r="S273" s="212"/>
      <c r="T273" s="212"/>
      <c r="U273" s="212"/>
      <c r="V273" s="212"/>
      <c r="W273" s="212"/>
      <c r="X273" s="213"/>
      <c r="Y273" s="213"/>
    </row>
    <row r="274" spans="1:25" x14ac:dyDescent="0.35">
      <c r="A274" s="194" t="s">
        <v>101</v>
      </c>
      <c r="B274" s="193" t="s">
        <v>57</v>
      </c>
      <c r="Q274" s="218" t="s">
        <v>685</v>
      </c>
      <c r="R274" s="217" t="s">
        <v>675</v>
      </c>
      <c r="S274" s="212"/>
      <c r="T274" s="212"/>
      <c r="U274" s="212"/>
      <c r="V274" s="212"/>
      <c r="W274" s="212"/>
      <c r="X274" s="213"/>
      <c r="Y274" s="213"/>
    </row>
    <row r="275" spans="1:25" x14ac:dyDescent="0.35">
      <c r="A275" s="194"/>
      <c r="B275" s="193"/>
      <c r="Q275" s="218"/>
      <c r="R275" s="217"/>
      <c r="S275" s="212"/>
      <c r="T275" s="212"/>
      <c r="U275" s="212"/>
      <c r="V275" s="212"/>
      <c r="W275" s="212"/>
      <c r="X275" s="213"/>
      <c r="Y275" s="213"/>
    </row>
    <row r="276" spans="1:25" x14ac:dyDescent="0.35">
      <c r="A276" s="196" t="s">
        <v>102</v>
      </c>
      <c r="B276" s="193"/>
      <c r="Q276" s="215" t="s">
        <v>686</v>
      </c>
      <c r="R276" s="217"/>
      <c r="S276" s="212"/>
      <c r="T276" s="212"/>
      <c r="U276" s="212"/>
      <c r="V276" s="212"/>
      <c r="W276" s="212"/>
      <c r="X276" s="213"/>
      <c r="Y276" s="213"/>
    </row>
    <row r="277" spans="1:25" x14ac:dyDescent="0.35">
      <c r="A277" s="194" t="s">
        <v>104</v>
      </c>
      <c r="B277" s="193" t="s">
        <v>1</v>
      </c>
      <c r="Q277" s="218" t="s">
        <v>687</v>
      </c>
      <c r="R277" s="217" t="s">
        <v>1</v>
      </c>
      <c r="S277" s="212"/>
      <c r="T277" s="212"/>
      <c r="U277" s="212"/>
      <c r="V277" s="212"/>
      <c r="W277" s="212"/>
      <c r="X277" s="213"/>
      <c r="Y277" s="213"/>
    </row>
    <row r="278" spans="1:25" x14ac:dyDescent="0.35">
      <c r="A278" s="191" t="s">
        <v>97</v>
      </c>
      <c r="B278" s="193"/>
      <c r="Q278" s="221" t="s">
        <v>679</v>
      </c>
      <c r="R278" s="217"/>
      <c r="S278" s="212"/>
      <c r="T278" s="212"/>
      <c r="U278" s="212"/>
      <c r="V278" s="212"/>
      <c r="W278" s="212"/>
      <c r="X278" s="213"/>
      <c r="Y278" s="213"/>
    </row>
    <row r="279" spans="1:25" x14ac:dyDescent="0.35">
      <c r="A279" s="194" t="s">
        <v>60</v>
      </c>
      <c r="B279" s="193" t="s">
        <v>1</v>
      </c>
      <c r="Q279" s="218" t="s">
        <v>680</v>
      </c>
      <c r="R279" s="217" t="s">
        <v>1</v>
      </c>
      <c r="S279" s="212"/>
      <c r="T279" s="212"/>
      <c r="U279" s="212"/>
      <c r="V279" s="212"/>
      <c r="W279" s="212"/>
      <c r="X279" s="213"/>
      <c r="Y279" s="213"/>
    </row>
    <row r="280" spans="1:25" x14ac:dyDescent="0.35">
      <c r="A280" s="194" t="s">
        <v>10</v>
      </c>
      <c r="B280" s="193" t="s">
        <v>1</v>
      </c>
      <c r="Q280" s="218" t="s">
        <v>681</v>
      </c>
      <c r="R280" s="217" t="s">
        <v>1</v>
      </c>
      <c r="S280" s="212"/>
      <c r="T280" s="212"/>
      <c r="U280" s="212"/>
      <c r="V280" s="212"/>
      <c r="W280" s="212"/>
      <c r="X280" s="213"/>
      <c r="Y280" s="213"/>
    </row>
    <row r="281" spans="1:25" x14ac:dyDescent="0.35">
      <c r="A281" s="191" t="s">
        <v>98</v>
      </c>
      <c r="B281" s="193"/>
      <c r="Q281" s="221" t="s">
        <v>682</v>
      </c>
      <c r="R281" s="217"/>
      <c r="S281" s="212"/>
      <c r="T281" s="212"/>
      <c r="U281" s="212"/>
      <c r="V281" s="212"/>
      <c r="W281" s="212"/>
      <c r="X281" s="213"/>
      <c r="Y281" s="213"/>
    </row>
    <row r="282" spans="1:25" x14ac:dyDescent="0.35">
      <c r="A282" s="194" t="s">
        <v>99</v>
      </c>
      <c r="B282" s="193" t="s">
        <v>1</v>
      </c>
      <c r="Q282" s="218" t="s">
        <v>683</v>
      </c>
      <c r="R282" s="217" t="s">
        <v>1</v>
      </c>
      <c r="S282" s="212"/>
      <c r="T282" s="212"/>
      <c r="U282" s="212"/>
      <c r="V282" s="212"/>
      <c r="W282" s="212"/>
      <c r="X282" s="213"/>
      <c r="Y282" s="213"/>
    </row>
    <row r="283" spans="1:25" x14ac:dyDescent="0.35">
      <c r="A283" s="194" t="s">
        <v>100</v>
      </c>
      <c r="B283" s="193" t="s">
        <v>1</v>
      </c>
      <c r="Q283" s="218" t="s">
        <v>684</v>
      </c>
      <c r="R283" s="217" t="s">
        <v>1</v>
      </c>
      <c r="S283" s="212"/>
      <c r="T283" s="212"/>
      <c r="U283" s="212"/>
      <c r="V283" s="212"/>
      <c r="W283" s="212"/>
      <c r="X283" s="213"/>
      <c r="Y283" s="213"/>
    </row>
    <row r="284" spans="1:25" x14ac:dyDescent="0.35">
      <c r="A284" s="194" t="s">
        <v>101</v>
      </c>
      <c r="B284" s="193" t="s">
        <v>1</v>
      </c>
      <c r="Q284" s="218" t="s">
        <v>685</v>
      </c>
      <c r="R284" s="217" t="s">
        <v>1</v>
      </c>
      <c r="S284" s="212"/>
      <c r="T284" s="212"/>
      <c r="U284" s="212"/>
      <c r="V284" s="212"/>
      <c r="W284" s="212"/>
      <c r="X284" s="213"/>
      <c r="Y284" s="213"/>
    </row>
    <row r="285" spans="1:25" x14ac:dyDescent="0.35">
      <c r="A285" s="194" t="s">
        <v>75</v>
      </c>
      <c r="B285" s="193" t="s">
        <v>1</v>
      </c>
      <c r="Q285" s="218" t="s">
        <v>688</v>
      </c>
      <c r="R285" s="217" t="s">
        <v>1</v>
      </c>
      <c r="S285" s="212"/>
      <c r="T285" s="212"/>
      <c r="U285" s="212"/>
      <c r="V285" s="212"/>
      <c r="W285" s="212"/>
      <c r="X285" s="213"/>
      <c r="Y285" s="213"/>
    </row>
    <row r="286" spans="1:25" x14ac:dyDescent="0.35">
      <c r="A286" s="194"/>
      <c r="B286" s="193"/>
      <c r="Q286" s="218"/>
      <c r="R286" s="217"/>
      <c r="S286" s="212"/>
      <c r="T286" s="212"/>
      <c r="U286" s="212"/>
      <c r="V286" s="212"/>
      <c r="W286" s="212"/>
      <c r="X286" s="213"/>
      <c r="Y286" s="213"/>
    </row>
    <row r="287" spans="1:25" x14ac:dyDescent="0.35">
      <c r="A287" s="196" t="s">
        <v>59</v>
      </c>
      <c r="B287" s="193"/>
      <c r="Q287" s="215" t="s">
        <v>689</v>
      </c>
      <c r="R287" s="217"/>
      <c r="S287" s="212"/>
      <c r="T287" s="212"/>
      <c r="U287" s="212"/>
      <c r="V287" s="212"/>
      <c r="W287" s="212"/>
      <c r="X287" s="213"/>
      <c r="Y287" s="213"/>
    </row>
    <row r="288" spans="1:25" x14ac:dyDescent="0.35">
      <c r="A288" s="196" t="s">
        <v>64</v>
      </c>
      <c r="B288" s="193"/>
      <c r="Q288" s="215" t="s">
        <v>690</v>
      </c>
      <c r="R288" s="217"/>
      <c r="S288" s="212"/>
      <c r="T288" s="212"/>
      <c r="U288" s="212"/>
      <c r="V288" s="212"/>
      <c r="W288" s="212"/>
      <c r="X288" s="213"/>
      <c r="Y288" s="213"/>
    </row>
    <row r="289" spans="1:25" x14ac:dyDescent="0.35">
      <c r="A289" s="194" t="s">
        <v>62</v>
      </c>
      <c r="B289" s="193" t="s">
        <v>57</v>
      </c>
      <c r="Q289" s="218" t="s">
        <v>691</v>
      </c>
      <c r="R289" s="217" t="s">
        <v>675</v>
      </c>
      <c r="S289" s="212"/>
      <c r="T289" s="212"/>
      <c r="U289" s="212"/>
      <c r="V289" s="212"/>
      <c r="W289" s="212"/>
      <c r="X289" s="213"/>
      <c r="Y289" s="213"/>
    </row>
    <row r="290" spans="1:25" x14ac:dyDescent="0.35">
      <c r="A290" s="194" t="s">
        <v>60</v>
      </c>
      <c r="B290" s="193" t="s">
        <v>57</v>
      </c>
      <c r="Q290" s="218" t="s">
        <v>680</v>
      </c>
      <c r="R290" s="217" t="s">
        <v>675</v>
      </c>
      <c r="S290" s="212"/>
      <c r="T290" s="212"/>
      <c r="U290" s="212"/>
      <c r="V290" s="212"/>
      <c r="W290" s="212"/>
      <c r="X290" s="213"/>
      <c r="Y290" s="213"/>
    </row>
    <row r="291" spans="1:25" x14ac:dyDescent="0.35">
      <c r="A291" s="194" t="s">
        <v>10</v>
      </c>
      <c r="B291" s="193" t="s">
        <v>57</v>
      </c>
      <c r="Q291" s="218" t="s">
        <v>681</v>
      </c>
      <c r="R291" s="217" t="s">
        <v>675</v>
      </c>
      <c r="S291" s="212"/>
      <c r="T291" s="212"/>
      <c r="U291" s="212"/>
      <c r="V291" s="212"/>
      <c r="W291" s="212"/>
      <c r="X291" s="213"/>
      <c r="Y291" s="213"/>
    </row>
    <row r="292" spans="1:25" x14ac:dyDescent="0.35">
      <c r="A292" s="194" t="s">
        <v>63</v>
      </c>
      <c r="B292" s="193" t="s">
        <v>57</v>
      </c>
      <c r="Q292" s="218" t="s">
        <v>692</v>
      </c>
      <c r="R292" s="217" t="s">
        <v>675</v>
      </c>
      <c r="S292" s="212"/>
      <c r="T292" s="212"/>
      <c r="U292" s="212"/>
      <c r="V292" s="212"/>
      <c r="W292" s="212"/>
      <c r="X292" s="213"/>
      <c r="Y292" s="213"/>
    </row>
    <row r="293" spans="1:25" x14ac:dyDescent="0.35">
      <c r="A293" s="194" t="s">
        <v>60</v>
      </c>
      <c r="B293" s="193" t="s">
        <v>57</v>
      </c>
      <c r="Q293" s="218" t="s">
        <v>680</v>
      </c>
      <c r="R293" s="217" t="s">
        <v>675</v>
      </c>
      <c r="S293" s="212"/>
      <c r="T293" s="212"/>
      <c r="U293" s="212"/>
      <c r="V293" s="212"/>
      <c r="W293" s="212"/>
      <c r="X293" s="213"/>
      <c r="Y293" s="213"/>
    </row>
    <row r="294" spans="1:25" x14ac:dyDescent="0.35">
      <c r="A294" s="194" t="s">
        <v>10</v>
      </c>
      <c r="B294" s="193" t="s">
        <v>57</v>
      </c>
      <c r="Q294" s="218" t="s">
        <v>681</v>
      </c>
      <c r="R294" s="217" t="s">
        <v>675</v>
      </c>
      <c r="S294" s="212"/>
      <c r="T294" s="212"/>
      <c r="U294" s="212"/>
      <c r="V294" s="212"/>
      <c r="W294" s="212"/>
      <c r="X294" s="213"/>
      <c r="Y294" s="213"/>
    </row>
    <row r="295" spans="1:25" x14ac:dyDescent="0.35">
      <c r="A295" s="196" t="s">
        <v>65</v>
      </c>
      <c r="B295" s="193" t="s">
        <v>57</v>
      </c>
      <c r="Q295" s="215" t="s">
        <v>693</v>
      </c>
      <c r="R295" s="217" t="s">
        <v>675</v>
      </c>
      <c r="S295" s="212"/>
      <c r="T295" s="212"/>
      <c r="U295" s="212"/>
      <c r="V295" s="212"/>
      <c r="W295" s="212"/>
      <c r="X295" s="213"/>
      <c r="Y295" s="213"/>
    </row>
    <row r="296" spans="1:25" x14ac:dyDescent="0.35">
      <c r="A296" s="194" t="s">
        <v>66</v>
      </c>
      <c r="B296" s="193" t="s">
        <v>57</v>
      </c>
      <c r="Q296" s="218" t="s">
        <v>694</v>
      </c>
      <c r="R296" s="217" t="s">
        <v>675</v>
      </c>
      <c r="S296" s="212"/>
      <c r="T296" s="212"/>
      <c r="U296" s="212"/>
      <c r="V296" s="212"/>
      <c r="W296" s="212"/>
      <c r="X296" s="213"/>
      <c r="Y296" s="213"/>
    </row>
    <row r="297" spans="1:25" x14ac:dyDescent="0.35">
      <c r="A297" s="194" t="s">
        <v>60</v>
      </c>
      <c r="B297" s="193" t="s">
        <v>57</v>
      </c>
      <c r="Q297" s="218" t="s">
        <v>680</v>
      </c>
      <c r="R297" s="217" t="s">
        <v>675</v>
      </c>
      <c r="S297" s="212"/>
      <c r="T297" s="212"/>
      <c r="U297" s="212"/>
      <c r="V297" s="212"/>
      <c r="W297" s="212"/>
      <c r="X297" s="213"/>
      <c r="Y297" s="213"/>
    </row>
    <row r="298" spans="1:25" x14ac:dyDescent="0.35">
      <c r="A298" s="194" t="s">
        <v>10</v>
      </c>
      <c r="B298" s="193" t="s">
        <v>57</v>
      </c>
      <c r="Q298" s="218" t="s">
        <v>681</v>
      </c>
      <c r="R298" s="217" t="s">
        <v>675</v>
      </c>
      <c r="S298" s="212"/>
      <c r="T298" s="212"/>
      <c r="U298" s="212"/>
      <c r="V298" s="212"/>
      <c r="W298" s="212"/>
      <c r="X298" s="213"/>
      <c r="Y298" s="213"/>
    </row>
    <row r="299" spans="1:25" x14ac:dyDescent="0.35">
      <c r="A299" s="194" t="s">
        <v>67</v>
      </c>
      <c r="B299" s="193" t="s">
        <v>57</v>
      </c>
      <c r="Q299" s="218" t="s">
        <v>695</v>
      </c>
      <c r="R299" s="217" t="s">
        <v>675</v>
      </c>
      <c r="S299" s="212"/>
      <c r="T299" s="212"/>
      <c r="U299" s="212"/>
      <c r="V299" s="212"/>
      <c r="W299" s="212"/>
      <c r="X299" s="213"/>
      <c r="Y299" s="213"/>
    </row>
    <row r="300" spans="1:25" x14ac:dyDescent="0.35">
      <c r="A300" s="194" t="s">
        <v>60</v>
      </c>
      <c r="B300" s="193" t="s">
        <v>57</v>
      </c>
      <c r="Q300" s="218" t="s">
        <v>680</v>
      </c>
      <c r="R300" s="217" t="s">
        <v>675</v>
      </c>
      <c r="S300" s="212"/>
      <c r="T300" s="212"/>
      <c r="U300" s="212"/>
      <c r="V300" s="212"/>
      <c r="W300" s="212"/>
      <c r="X300" s="213"/>
      <c r="Y300" s="213"/>
    </row>
    <row r="301" spans="1:25" x14ac:dyDescent="0.35">
      <c r="A301" s="194" t="s">
        <v>10</v>
      </c>
      <c r="B301" s="193" t="s">
        <v>57</v>
      </c>
      <c r="Q301" s="218" t="s">
        <v>681</v>
      </c>
      <c r="R301" s="217" t="s">
        <v>675</v>
      </c>
      <c r="S301" s="212"/>
      <c r="T301" s="212"/>
      <c r="U301" s="212"/>
      <c r="V301" s="212"/>
      <c r="W301" s="212"/>
      <c r="X301" s="213"/>
      <c r="Y301" s="213"/>
    </row>
    <row r="302" spans="1:25" x14ac:dyDescent="0.35">
      <c r="A302" s="194"/>
      <c r="B302" s="196"/>
      <c r="Q302" s="218"/>
      <c r="R302" s="215"/>
      <c r="S302" s="212"/>
      <c r="T302" s="212"/>
      <c r="U302" s="212"/>
      <c r="V302" s="212"/>
      <c r="W302" s="212"/>
      <c r="X302" s="213"/>
      <c r="Y302" s="213"/>
    </row>
    <row r="303" spans="1:25" x14ac:dyDescent="0.35">
      <c r="A303" s="196" t="s">
        <v>68</v>
      </c>
      <c r="B303" s="193"/>
      <c r="Q303" s="215" t="s">
        <v>696</v>
      </c>
      <c r="R303" s="217"/>
      <c r="S303" s="212"/>
      <c r="T303" s="212"/>
      <c r="U303" s="212"/>
      <c r="V303" s="212"/>
      <c r="W303" s="212"/>
      <c r="X303" s="213"/>
      <c r="Y303" s="213"/>
    </row>
    <row r="304" spans="1:25" x14ac:dyDescent="0.35">
      <c r="A304" s="194" t="s">
        <v>69</v>
      </c>
      <c r="B304" s="193" t="s">
        <v>57</v>
      </c>
      <c r="Q304" s="218" t="s">
        <v>697</v>
      </c>
      <c r="R304" s="217" t="s">
        <v>675</v>
      </c>
      <c r="S304" s="212"/>
      <c r="T304" s="212"/>
      <c r="U304" s="212"/>
      <c r="V304" s="212"/>
      <c r="W304" s="212"/>
      <c r="X304" s="213"/>
      <c r="Y304" s="213"/>
    </row>
    <row r="305" spans="1:25" x14ac:dyDescent="0.35">
      <c r="A305" s="194" t="s">
        <v>70</v>
      </c>
      <c r="B305" s="193" t="s">
        <v>1</v>
      </c>
      <c r="Q305" s="218" t="s">
        <v>698</v>
      </c>
      <c r="R305" s="217" t="s">
        <v>1</v>
      </c>
      <c r="S305" s="212"/>
      <c r="T305" s="212"/>
      <c r="U305" s="212"/>
      <c r="V305" s="212"/>
      <c r="W305" s="212"/>
      <c r="X305" s="213"/>
      <c r="Y305" s="213"/>
    </row>
    <row r="306" spans="1:25" x14ac:dyDescent="0.35">
      <c r="A306" s="194" t="s">
        <v>71</v>
      </c>
      <c r="B306" s="193" t="s">
        <v>57</v>
      </c>
      <c r="Q306" s="218" t="s">
        <v>699</v>
      </c>
      <c r="R306" s="217" t="s">
        <v>675</v>
      </c>
      <c r="S306" s="212"/>
      <c r="T306" s="212"/>
      <c r="U306" s="212"/>
      <c r="V306" s="212"/>
      <c r="W306" s="212"/>
      <c r="X306" s="213"/>
      <c r="Y306" s="213"/>
    </row>
    <row r="307" spans="1:25" x14ac:dyDescent="0.35">
      <c r="A307" s="194" t="s">
        <v>72</v>
      </c>
      <c r="B307" s="193" t="s">
        <v>1</v>
      </c>
      <c r="Q307" s="218" t="s">
        <v>700</v>
      </c>
      <c r="R307" s="217" t="s">
        <v>1</v>
      </c>
      <c r="S307" s="212"/>
      <c r="T307" s="212"/>
      <c r="U307" s="212"/>
      <c r="V307" s="212"/>
      <c r="W307" s="212"/>
      <c r="X307" s="213"/>
      <c r="Y307" s="213"/>
    </row>
    <row r="308" spans="1:25" x14ac:dyDescent="0.35">
      <c r="A308" s="194" t="s">
        <v>73</v>
      </c>
      <c r="B308" s="193" t="s">
        <v>57</v>
      </c>
      <c r="Q308" s="218" t="s">
        <v>701</v>
      </c>
      <c r="R308" s="217" t="s">
        <v>675</v>
      </c>
      <c r="S308" s="212"/>
      <c r="T308" s="212"/>
      <c r="U308" s="212"/>
      <c r="V308" s="212"/>
      <c r="W308" s="212"/>
      <c r="X308" s="213"/>
      <c r="Y308" s="213"/>
    </row>
    <row r="309" spans="1:25" x14ac:dyDescent="0.35">
      <c r="A309" s="194" t="s">
        <v>74</v>
      </c>
      <c r="B309" s="193" t="s">
        <v>1</v>
      </c>
      <c r="Q309" s="218" t="s">
        <v>702</v>
      </c>
      <c r="R309" s="217" t="s">
        <v>1</v>
      </c>
      <c r="S309" s="212"/>
      <c r="T309" s="212"/>
      <c r="U309" s="212"/>
      <c r="V309" s="212"/>
      <c r="W309" s="212"/>
      <c r="X309" s="213"/>
      <c r="Y309" s="213"/>
    </row>
    <row r="310" spans="1:25" x14ac:dyDescent="0.35">
      <c r="A310" s="196"/>
      <c r="B310" s="196"/>
      <c r="Q310" s="215"/>
      <c r="R310" s="215"/>
      <c r="S310" s="212"/>
      <c r="T310" s="212"/>
      <c r="U310" s="212"/>
      <c r="V310" s="212"/>
      <c r="W310" s="212"/>
      <c r="X310" s="213"/>
      <c r="Y310" s="213"/>
    </row>
    <row r="311" spans="1:25" x14ac:dyDescent="0.35">
      <c r="A311" s="196" t="s">
        <v>81</v>
      </c>
      <c r="B311" s="193"/>
      <c r="Q311" s="215" t="s">
        <v>703</v>
      </c>
      <c r="R311" s="217"/>
      <c r="S311" s="212"/>
      <c r="T311" s="212"/>
      <c r="U311" s="212"/>
      <c r="V311" s="212"/>
      <c r="W311" s="212"/>
      <c r="X311" s="213"/>
      <c r="Y311" s="213"/>
    </row>
    <row r="312" spans="1:25" x14ac:dyDescent="0.35">
      <c r="A312" s="194" t="s">
        <v>77</v>
      </c>
      <c r="B312" s="193" t="s">
        <v>1</v>
      </c>
      <c r="Q312" s="218" t="s">
        <v>704</v>
      </c>
      <c r="R312" s="217" t="s">
        <v>1</v>
      </c>
      <c r="S312" s="212"/>
      <c r="T312" s="212"/>
      <c r="U312" s="212"/>
      <c r="V312" s="212"/>
      <c r="W312" s="212"/>
      <c r="X312" s="213"/>
      <c r="Y312" s="213"/>
    </row>
    <row r="313" spans="1:25" x14ac:dyDescent="0.35">
      <c r="A313" s="194" t="s">
        <v>405</v>
      </c>
      <c r="B313" s="193" t="s">
        <v>1</v>
      </c>
      <c r="Q313" s="218" t="s">
        <v>705</v>
      </c>
      <c r="R313" s="217" t="s">
        <v>1</v>
      </c>
      <c r="S313" s="212"/>
      <c r="T313" s="212"/>
      <c r="U313" s="212"/>
      <c r="V313" s="212"/>
      <c r="W313" s="212"/>
      <c r="X313" s="213"/>
      <c r="Y313" s="213"/>
    </row>
    <row r="314" spans="1:25" x14ac:dyDescent="0.35">
      <c r="A314" s="194" t="s">
        <v>406</v>
      </c>
      <c r="B314" s="193" t="s">
        <v>1</v>
      </c>
      <c r="Q314" s="218" t="s">
        <v>706</v>
      </c>
      <c r="R314" s="217" t="s">
        <v>1</v>
      </c>
      <c r="S314" s="212"/>
      <c r="T314" s="212"/>
      <c r="U314" s="212"/>
      <c r="V314" s="212"/>
      <c r="W314" s="212"/>
      <c r="X314" s="213"/>
      <c r="Y314" s="213"/>
    </row>
    <row r="315" spans="1:25" x14ac:dyDescent="0.35">
      <c r="A315" s="194" t="s">
        <v>78</v>
      </c>
      <c r="B315" s="193" t="s">
        <v>1</v>
      </c>
      <c r="Q315" s="218" t="s">
        <v>707</v>
      </c>
      <c r="R315" s="217" t="s">
        <v>1</v>
      </c>
      <c r="S315" s="212"/>
      <c r="T315" s="212"/>
      <c r="U315" s="212"/>
      <c r="V315" s="212"/>
      <c r="W315" s="212"/>
      <c r="X315" s="213"/>
      <c r="Y315" s="213"/>
    </row>
    <row r="316" spans="1:25" x14ac:dyDescent="0.35">
      <c r="A316" s="194" t="s">
        <v>79</v>
      </c>
      <c r="B316" s="193" t="s">
        <v>1</v>
      </c>
      <c r="Q316" s="218" t="s">
        <v>708</v>
      </c>
      <c r="R316" s="217" t="s">
        <v>1</v>
      </c>
      <c r="S316" s="212"/>
      <c r="T316" s="212"/>
      <c r="U316" s="212"/>
      <c r="V316" s="212"/>
      <c r="W316" s="212"/>
      <c r="X316" s="213"/>
      <c r="Y316" s="213"/>
    </row>
    <row r="317" spans="1:25" x14ac:dyDescent="0.35">
      <c r="A317" s="194" t="s">
        <v>80</v>
      </c>
      <c r="B317" s="193" t="s">
        <v>1</v>
      </c>
      <c r="Q317" s="218" t="s">
        <v>709</v>
      </c>
      <c r="R317" s="217" t="s">
        <v>1</v>
      </c>
      <c r="S317" s="212"/>
      <c r="T317" s="212"/>
      <c r="U317" s="212"/>
      <c r="V317" s="212"/>
      <c r="W317" s="212"/>
      <c r="X317" s="213"/>
      <c r="Y317" s="213"/>
    </row>
    <row r="318" spans="1:25" x14ac:dyDescent="0.35">
      <c r="A318" s="196"/>
      <c r="B318" s="196"/>
      <c r="Q318" s="215"/>
      <c r="R318" s="215"/>
      <c r="S318" s="212"/>
      <c r="T318" s="212"/>
      <c r="U318" s="212"/>
      <c r="V318" s="212"/>
      <c r="W318" s="212"/>
      <c r="X318" s="213"/>
      <c r="Y318" s="213"/>
    </row>
    <row r="319" spans="1:25" x14ac:dyDescent="0.35">
      <c r="A319" s="196" t="s">
        <v>82</v>
      </c>
      <c r="B319" s="193"/>
      <c r="Q319" s="215" t="s">
        <v>710</v>
      </c>
      <c r="R319" s="217"/>
      <c r="S319" s="212"/>
      <c r="T319" s="212"/>
      <c r="U319" s="212"/>
      <c r="V319" s="212"/>
      <c r="W319" s="212"/>
      <c r="X319" s="213"/>
      <c r="Y319" s="213"/>
    </row>
    <row r="320" spans="1:25" x14ac:dyDescent="0.35">
      <c r="A320" s="194" t="s">
        <v>83</v>
      </c>
      <c r="B320" s="193" t="s">
        <v>57</v>
      </c>
      <c r="Q320" s="218" t="s">
        <v>711</v>
      </c>
      <c r="R320" s="217" t="s">
        <v>675</v>
      </c>
      <c r="S320" s="212"/>
      <c r="T320" s="212"/>
      <c r="U320" s="212"/>
      <c r="V320" s="212"/>
      <c r="W320" s="212"/>
      <c r="X320" s="213"/>
      <c r="Y320" s="213"/>
    </row>
    <row r="321" spans="1:25" x14ac:dyDescent="0.35">
      <c r="A321" s="194" t="s">
        <v>1368</v>
      </c>
      <c r="B321" s="193" t="s">
        <v>48</v>
      </c>
      <c r="Q321" s="218" t="s">
        <v>1371</v>
      </c>
      <c r="R321" s="217" t="s">
        <v>536</v>
      </c>
      <c r="S321" s="212"/>
      <c r="T321" s="212"/>
      <c r="U321" s="212"/>
      <c r="V321" s="212"/>
      <c r="W321" s="212"/>
      <c r="X321" s="213"/>
      <c r="Y321" s="213"/>
    </row>
    <row r="322" spans="1:25" x14ac:dyDescent="0.35">
      <c r="A322" s="191" t="s">
        <v>87</v>
      </c>
      <c r="B322" s="196"/>
      <c r="Q322" s="221" t="s">
        <v>1069</v>
      </c>
      <c r="R322" s="215"/>
      <c r="S322" s="212"/>
      <c r="T322" s="212"/>
      <c r="U322" s="212"/>
      <c r="V322" s="212"/>
      <c r="W322" s="212"/>
      <c r="X322" s="213"/>
      <c r="Y322" s="213"/>
    </row>
    <row r="323" spans="1:25" x14ac:dyDescent="0.35">
      <c r="A323" s="194" t="s">
        <v>60</v>
      </c>
      <c r="B323" s="193" t="s">
        <v>11</v>
      </c>
      <c r="Q323" s="218" t="s">
        <v>680</v>
      </c>
      <c r="R323" s="217" t="s">
        <v>712</v>
      </c>
      <c r="S323" s="212"/>
      <c r="T323" s="212"/>
      <c r="U323" s="212"/>
      <c r="V323" s="212"/>
      <c r="W323" s="212"/>
      <c r="X323" s="213"/>
      <c r="Y323" s="213"/>
    </row>
    <row r="324" spans="1:25" x14ac:dyDescent="0.35">
      <c r="A324" s="194" t="s">
        <v>10</v>
      </c>
      <c r="B324" s="193" t="s">
        <v>11</v>
      </c>
      <c r="Q324" s="218" t="s">
        <v>681</v>
      </c>
      <c r="R324" s="217" t="s">
        <v>712</v>
      </c>
      <c r="S324" s="212"/>
      <c r="T324" s="212"/>
      <c r="U324" s="212"/>
      <c r="V324" s="212"/>
      <c r="W324" s="212"/>
      <c r="X324" s="213"/>
      <c r="Y324" s="213"/>
    </row>
    <row r="325" spans="1:25" x14ac:dyDescent="0.35">
      <c r="A325" s="191" t="s">
        <v>422</v>
      </c>
      <c r="B325" s="196"/>
      <c r="Q325" s="221" t="s">
        <v>1070</v>
      </c>
      <c r="R325" s="215"/>
      <c r="S325" s="212"/>
      <c r="T325" s="212"/>
      <c r="U325" s="212"/>
      <c r="V325" s="212"/>
      <c r="W325" s="212"/>
      <c r="X325" s="213"/>
      <c r="Y325" s="213"/>
    </row>
    <row r="326" spans="1:25" x14ac:dyDescent="0.35">
      <c r="A326" s="194" t="s">
        <v>403</v>
      </c>
      <c r="B326" s="193" t="s">
        <v>11</v>
      </c>
      <c r="Q326" s="218" t="s">
        <v>713</v>
      </c>
      <c r="R326" s="217" t="s">
        <v>712</v>
      </c>
      <c r="S326" s="212"/>
      <c r="T326" s="212"/>
      <c r="U326" s="212"/>
      <c r="V326" s="212"/>
      <c r="W326" s="212"/>
      <c r="X326" s="213"/>
      <c r="Y326" s="213"/>
    </row>
    <row r="327" spans="1:25" x14ac:dyDescent="0.35">
      <c r="A327" s="194" t="s">
        <v>90</v>
      </c>
      <c r="B327" s="193" t="s">
        <v>11</v>
      </c>
      <c r="Q327" s="218" t="s">
        <v>666</v>
      </c>
      <c r="R327" s="217" t="s">
        <v>712</v>
      </c>
      <c r="S327" s="212"/>
      <c r="T327" s="212"/>
      <c r="U327" s="212"/>
      <c r="V327" s="212"/>
      <c r="W327" s="212"/>
      <c r="X327" s="213"/>
      <c r="Y327" s="213"/>
    </row>
    <row r="328" spans="1:25" x14ac:dyDescent="0.35">
      <c r="A328" s="194" t="s">
        <v>84</v>
      </c>
      <c r="B328" s="193" t="s">
        <v>407</v>
      </c>
      <c r="Q328" s="218" t="s">
        <v>714</v>
      </c>
      <c r="R328" s="217" t="s">
        <v>715</v>
      </c>
      <c r="S328" s="212"/>
      <c r="T328" s="212"/>
      <c r="U328" s="212"/>
      <c r="V328" s="212"/>
      <c r="W328" s="212"/>
      <c r="X328" s="213"/>
      <c r="Y328" s="213"/>
    </row>
    <row r="329" spans="1:25" x14ac:dyDescent="0.35">
      <c r="A329" s="194" t="s">
        <v>1369</v>
      </c>
      <c r="B329" s="193" t="s">
        <v>85</v>
      </c>
      <c r="Q329" s="218" t="s">
        <v>1370</v>
      </c>
      <c r="R329" s="217" t="s">
        <v>671</v>
      </c>
      <c r="S329" s="212"/>
      <c r="T329" s="212"/>
      <c r="U329" s="212"/>
      <c r="V329" s="212"/>
      <c r="W329" s="212"/>
      <c r="X329" s="213"/>
      <c r="Y329" s="213"/>
    </row>
    <row r="330" spans="1:25" x14ac:dyDescent="0.35">
      <c r="A330" s="196"/>
      <c r="B330" s="196"/>
      <c r="Q330" s="215"/>
      <c r="R330" s="215"/>
      <c r="S330" s="212"/>
      <c r="T330" s="212"/>
      <c r="U330" s="212"/>
      <c r="V330" s="212"/>
      <c r="W330" s="212"/>
      <c r="X330" s="213"/>
      <c r="Y330" s="213"/>
    </row>
    <row r="331" spans="1:25" x14ac:dyDescent="0.35">
      <c r="A331" s="196" t="s">
        <v>94</v>
      </c>
      <c r="B331" s="193"/>
      <c r="Q331" s="215" t="s">
        <v>716</v>
      </c>
      <c r="R331" s="217"/>
      <c r="S331" s="212"/>
      <c r="T331" s="212"/>
      <c r="U331" s="212"/>
      <c r="V331" s="212"/>
      <c r="W331" s="212"/>
      <c r="X331" s="213"/>
      <c r="Y331" s="213"/>
    </row>
    <row r="332" spans="1:25" x14ac:dyDescent="0.35">
      <c r="A332" s="194" t="s">
        <v>91</v>
      </c>
      <c r="B332" s="193" t="s">
        <v>57</v>
      </c>
      <c r="Q332" s="218" t="s">
        <v>717</v>
      </c>
      <c r="R332" s="217" t="s">
        <v>675</v>
      </c>
      <c r="S332" s="212"/>
      <c r="T332" s="212"/>
      <c r="U332" s="212"/>
      <c r="V332" s="212"/>
      <c r="W332" s="212"/>
      <c r="X332" s="213"/>
      <c r="Y332" s="213"/>
    </row>
    <row r="333" spans="1:25" x14ac:dyDescent="0.35">
      <c r="A333" s="194" t="s">
        <v>92</v>
      </c>
      <c r="B333" s="193" t="s">
        <v>57</v>
      </c>
      <c r="Q333" s="218" t="s">
        <v>718</v>
      </c>
      <c r="R333" s="217" t="s">
        <v>675</v>
      </c>
      <c r="S333" s="212"/>
      <c r="T333" s="212"/>
      <c r="U333" s="212"/>
      <c r="V333" s="212"/>
      <c r="W333" s="212"/>
      <c r="X333" s="213"/>
      <c r="Y333" s="213"/>
    </row>
    <row r="334" spans="1:25" x14ac:dyDescent="0.35">
      <c r="A334" s="194" t="s">
        <v>60</v>
      </c>
      <c r="B334" s="193" t="s">
        <v>57</v>
      </c>
      <c r="Q334" s="218" t="s">
        <v>680</v>
      </c>
      <c r="R334" s="217" t="s">
        <v>675</v>
      </c>
      <c r="S334" s="212"/>
      <c r="T334" s="212"/>
      <c r="U334" s="212"/>
      <c r="V334" s="212"/>
      <c r="W334" s="212"/>
      <c r="X334" s="213"/>
      <c r="Y334" s="213"/>
    </row>
    <row r="335" spans="1:25" x14ac:dyDescent="0.35">
      <c r="A335" s="194" t="s">
        <v>10</v>
      </c>
      <c r="B335" s="193" t="s">
        <v>57</v>
      </c>
      <c r="Q335" s="218" t="s">
        <v>681</v>
      </c>
      <c r="R335" s="217" t="s">
        <v>675</v>
      </c>
      <c r="S335" s="212"/>
      <c r="T335" s="212"/>
      <c r="U335" s="212"/>
      <c r="V335" s="212"/>
      <c r="W335" s="212"/>
      <c r="X335" s="213"/>
      <c r="Y335" s="213"/>
    </row>
    <row r="336" spans="1:25" x14ac:dyDescent="0.35">
      <c r="A336" s="194" t="s">
        <v>93</v>
      </c>
      <c r="B336" s="193" t="s">
        <v>1</v>
      </c>
      <c r="Q336" s="218" t="s">
        <v>719</v>
      </c>
      <c r="R336" s="217" t="s">
        <v>1</v>
      </c>
      <c r="S336" s="212"/>
      <c r="T336" s="212"/>
      <c r="U336" s="212"/>
      <c r="V336" s="212"/>
      <c r="W336" s="212"/>
      <c r="X336" s="213"/>
      <c r="Y336" s="213"/>
    </row>
    <row r="337" spans="1:25" x14ac:dyDescent="0.35">
      <c r="A337" s="196"/>
      <c r="B337" s="196"/>
      <c r="Q337" s="215"/>
      <c r="R337" s="215"/>
      <c r="S337" s="212"/>
      <c r="T337" s="212"/>
      <c r="U337" s="212"/>
      <c r="V337" s="212"/>
      <c r="W337" s="212"/>
      <c r="X337" s="213"/>
      <c r="Y337" s="213"/>
    </row>
    <row r="338" spans="1:25" x14ac:dyDescent="0.35">
      <c r="A338" s="196" t="s">
        <v>110</v>
      </c>
      <c r="B338" s="193"/>
      <c r="Q338" s="215" t="s">
        <v>720</v>
      </c>
      <c r="R338" s="217"/>
      <c r="S338" s="212"/>
      <c r="T338" s="212"/>
      <c r="U338" s="212"/>
      <c r="V338" s="212"/>
      <c r="W338" s="212"/>
      <c r="X338" s="213"/>
      <c r="Y338" s="213"/>
    </row>
    <row r="339" spans="1:25" x14ac:dyDescent="0.35">
      <c r="A339" s="194" t="s">
        <v>107</v>
      </c>
      <c r="B339" s="193"/>
      <c r="Q339" s="218" t="s">
        <v>1443</v>
      </c>
      <c r="R339" s="217"/>
      <c r="S339" s="212"/>
      <c r="T339" s="212"/>
      <c r="U339" s="212"/>
      <c r="V339" s="212"/>
      <c r="W339" s="212"/>
      <c r="X339" s="213"/>
      <c r="Y339" s="213"/>
    </row>
    <row r="340" spans="1:25" x14ac:dyDescent="0.35">
      <c r="A340" s="194" t="s">
        <v>60</v>
      </c>
      <c r="B340" s="193" t="s">
        <v>85</v>
      </c>
      <c r="Q340" s="218" t="s">
        <v>680</v>
      </c>
      <c r="R340" s="217" t="s">
        <v>671</v>
      </c>
      <c r="S340" s="212"/>
      <c r="T340" s="212"/>
      <c r="U340" s="212"/>
      <c r="V340" s="212"/>
      <c r="W340" s="212"/>
      <c r="X340" s="213"/>
      <c r="Y340" s="213"/>
    </row>
    <row r="341" spans="1:25" x14ac:dyDescent="0.35">
      <c r="A341" s="194" t="s">
        <v>10</v>
      </c>
      <c r="B341" s="193" t="s">
        <v>85</v>
      </c>
      <c r="Q341" s="218" t="s">
        <v>681</v>
      </c>
      <c r="R341" s="217" t="s">
        <v>671</v>
      </c>
      <c r="S341" s="212"/>
      <c r="T341" s="212"/>
      <c r="U341" s="212"/>
      <c r="V341" s="212"/>
      <c r="W341" s="212"/>
      <c r="X341" s="213"/>
      <c r="Y341" s="213"/>
    </row>
    <row r="342" spans="1:25" x14ac:dyDescent="0.35">
      <c r="A342" s="194" t="s">
        <v>108</v>
      </c>
      <c r="B342" s="193"/>
      <c r="Q342" s="218" t="s">
        <v>721</v>
      </c>
      <c r="R342" s="217"/>
      <c r="S342" s="212"/>
      <c r="T342" s="212"/>
      <c r="U342" s="212"/>
      <c r="V342" s="212"/>
      <c r="W342" s="212"/>
      <c r="X342" s="213"/>
      <c r="Y342" s="213"/>
    </row>
    <row r="343" spans="1:25" x14ac:dyDescent="0.35">
      <c r="A343" s="194" t="s">
        <v>60</v>
      </c>
      <c r="B343" s="193" t="s">
        <v>85</v>
      </c>
      <c r="Q343" s="218" t="s">
        <v>680</v>
      </c>
      <c r="R343" s="217" t="s">
        <v>671</v>
      </c>
      <c r="S343" s="212"/>
      <c r="T343" s="212"/>
      <c r="U343" s="212"/>
      <c r="V343" s="212"/>
      <c r="W343" s="212"/>
      <c r="X343" s="213"/>
      <c r="Y343" s="213"/>
    </row>
    <row r="344" spans="1:25" x14ac:dyDescent="0.35">
      <c r="A344" s="194" t="s">
        <v>10</v>
      </c>
      <c r="B344" s="193" t="s">
        <v>85</v>
      </c>
      <c r="Q344" s="218" t="s">
        <v>681</v>
      </c>
      <c r="R344" s="217" t="s">
        <v>671</v>
      </c>
      <c r="S344" s="212"/>
      <c r="T344" s="212"/>
      <c r="U344" s="212"/>
      <c r="V344" s="212"/>
      <c r="W344" s="212"/>
      <c r="X344" s="213"/>
      <c r="Y344" s="213"/>
    </row>
    <row r="345" spans="1:25" x14ac:dyDescent="0.35">
      <c r="A345" s="194" t="s">
        <v>109</v>
      </c>
      <c r="B345" s="193"/>
      <c r="Q345" s="218" t="s">
        <v>1444</v>
      </c>
      <c r="R345" s="217"/>
      <c r="S345" s="212"/>
      <c r="T345" s="212"/>
      <c r="U345" s="212"/>
      <c r="V345" s="212"/>
      <c r="W345" s="212"/>
      <c r="X345" s="213"/>
      <c r="Y345" s="213"/>
    </row>
    <row r="346" spans="1:25" x14ac:dyDescent="0.35">
      <c r="A346" s="194" t="s">
        <v>60</v>
      </c>
      <c r="B346" s="193" t="s">
        <v>85</v>
      </c>
      <c r="Q346" s="218" t="s">
        <v>680</v>
      </c>
      <c r="R346" s="217" t="s">
        <v>671</v>
      </c>
      <c r="S346" s="212"/>
      <c r="T346" s="212"/>
      <c r="U346" s="212"/>
      <c r="V346" s="212"/>
      <c r="W346" s="212"/>
      <c r="X346" s="213"/>
      <c r="Y346" s="213"/>
    </row>
    <row r="347" spans="1:25" x14ac:dyDescent="0.35">
      <c r="A347" s="194" t="s">
        <v>10</v>
      </c>
      <c r="B347" s="193" t="s">
        <v>85</v>
      </c>
      <c r="Q347" s="218" t="s">
        <v>681</v>
      </c>
      <c r="R347" s="217" t="s">
        <v>671</v>
      </c>
      <c r="S347" s="212"/>
      <c r="T347" s="212"/>
      <c r="U347" s="212"/>
      <c r="V347" s="212"/>
      <c r="W347" s="212"/>
      <c r="X347" s="213"/>
      <c r="Y347" s="213"/>
    </row>
    <row r="348" spans="1:25" x14ac:dyDescent="0.35">
      <c r="A348" s="194" t="s">
        <v>1440</v>
      </c>
      <c r="B348" s="193"/>
      <c r="Q348" s="218" t="s">
        <v>1442</v>
      </c>
      <c r="R348" s="217"/>
      <c r="S348" s="212"/>
      <c r="T348" s="212"/>
      <c r="U348" s="212"/>
      <c r="V348" s="212"/>
      <c r="W348" s="212"/>
      <c r="X348" s="213"/>
      <c r="Y348" s="213"/>
    </row>
    <row r="349" spans="1:25" x14ac:dyDescent="0.35">
      <c r="A349" s="194" t="s">
        <v>60</v>
      </c>
      <c r="B349" s="193" t="s">
        <v>85</v>
      </c>
      <c r="Q349" s="218" t="s">
        <v>680</v>
      </c>
      <c r="R349" s="217" t="s">
        <v>671</v>
      </c>
      <c r="S349" s="212"/>
      <c r="T349" s="212"/>
      <c r="U349" s="212"/>
      <c r="V349" s="212"/>
      <c r="W349" s="212"/>
      <c r="X349" s="213"/>
      <c r="Y349" s="213"/>
    </row>
    <row r="350" spans="1:25" x14ac:dyDescent="0.35">
      <c r="A350" s="194" t="s">
        <v>10</v>
      </c>
      <c r="B350" s="193" t="s">
        <v>85</v>
      </c>
      <c r="Q350" s="218" t="s">
        <v>681</v>
      </c>
      <c r="R350" s="217" t="s">
        <v>671</v>
      </c>
      <c r="S350" s="212"/>
      <c r="T350" s="212"/>
      <c r="U350" s="212"/>
      <c r="V350" s="212"/>
      <c r="W350" s="212"/>
      <c r="X350" s="213"/>
      <c r="Y350" s="213"/>
    </row>
    <row r="351" spans="1:25" x14ac:dyDescent="0.35">
      <c r="A351" s="194"/>
      <c r="B351" s="193"/>
      <c r="Q351" s="215"/>
      <c r="R351" s="215"/>
      <c r="S351" s="212"/>
      <c r="T351" s="212"/>
      <c r="U351" s="212"/>
      <c r="V351" s="212"/>
      <c r="W351" s="212"/>
      <c r="X351" s="213"/>
      <c r="Y351" s="213"/>
    </row>
    <row r="352" spans="1:25" x14ac:dyDescent="0.35">
      <c r="A352" s="196" t="s">
        <v>106</v>
      </c>
      <c r="B352" s="193"/>
      <c r="Q352" s="215" t="s">
        <v>722</v>
      </c>
      <c r="R352" s="217"/>
      <c r="S352" s="212"/>
      <c r="T352" s="212"/>
      <c r="U352" s="212"/>
      <c r="V352" s="212"/>
      <c r="W352" s="212"/>
      <c r="X352" s="213"/>
      <c r="Y352" s="213"/>
    </row>
    <row r="353" spans="1:25" x14ac:dyDescent="0.35">
      <c r="A353" s="194" t="s">
        <v>88</v>
      </c>
      <c r="B353" s="193" t="s">
        <v>1</v>
      </c>
      <c r="Q353" s="218" t="s">
        <v>723</v>
      </c>
      <c r="R353" s="217" t="s">
        <v>1</v>
      </c>
      <c r="S353" s="212"/>
      <c r="T353" s="212"/>
      <c r="U353" s="212"/>
      <c r="V353" s="212"/>
      <c r="W353" s="212"/>
      <c r="X353" s="213"/>
      <c r="Y353" s="213"/>
    </row>
    <row r="354" spans="1:25" x14ac:dyDescent="0.35">
      <c r="A354" s="194" t="s">
        <v>89</v>
      </c>
      <c r="B354" s="193" t="s">
        <v>1</v>
      </c>
      <c r="Q354" s="218" t="s">
        <v>724</v>
      </c>
      <c r="R354" s="217" t="s">
        <v>1</v>
      </c>
      <c r="S354" s="212"/>
      <c r="T354" s="212"/>
      <c r="U354" s="212"/>
      <c r="V354" s="212"/>
      <c r="W354" s="212"/>
      <c r="X354" s="213"/>
      <c r="Y354" s="213"/>
    </row>
    <row r="355" spans="1:25" x14ac:dyDescent="0.35">
      <c r="A355" s="194" t="s">
        <v>60</v>
      </c>
      <c r="B355" s="193" t="s">
        <v>1</v>
      </c>
      <c r="Q355" s="218" t="s">
        <v>680</v>
      </c>
      <c r="R355" s="217" t="s">
        <v>1</v>
      </c>
      <c r="S355" s="212"/>
      <c r="T355" s="212"/>
      <c r="U355" s="212"/>
      <c r="V355" s="212"/>
      <c r="W355" s="212"/>
      <c r="X355" s="213"/>
      <c r="Y355" s="213"/>
    </row>
    <row r="356" spans="1:25" x14ac:dyDescent="0.35">
      <c r="A356" s="194" t="s">
        <v>10</v>
      </c>
      <c r="B356" s="193" t="s">
        <v>1</v>
      </c>
      <c r="Q356" s="218" t="s">
        <v>681</v>
      </c>
      <c r="R356" s="217" t="s">
        <v>1</v>
      </c>
      <c r="S356" s="212"/>
      <c r="T356" s="212"/>
      <c r="U356" s="212"/>
      <c r="V356" s="212"/>
      <c r="W356" s="212"/>
      <c r="X356" s="213"/>
      <c r="Y356" s="213"/>
    </row>
    <row r="357" spans="1:25" x14ac:dyDescent="0.35">
      <c r="A357" s="196"/>
      <c r="B357" s="196"/>
      <c r="Q357" s="215"/>
      <c r="R357" s="215"/>
      <c r="S357" s="211"/>
      <c r="T357" s="211"/>
      <c r="U357" s="211"/>
      <c r="V357" s="211"/>
      <c r="W357" s="211"/>
      <c r="X357" s="211"/>
      <c r="Y357" s="211"/>
    </row>
    <row r="358" spans="1:25" x14ac:dyDescent="0.35">
      <c r="A358" s="196" t="s">
        <v>508</v>
      </c>
      <c r="B358" s="193"/>
      <c r="Q358" s="215" t="s">
        <v>725</v>
      </c>
      <c r="R358" s="217"/>
      <c r="S358" s="211"/>
      <c r="T358" s="211"/>
      <c r="U358" s="211"/>
      <c r="V358" s="211"/>
      <c r="W358" s="211"/>
      <c r="X358" s="211"/>
      <c r="Y358" s="211"/>
    </row>
    <row r="359" spans="1:25" x14ac:dyDescent="0.35">
      <c r="A359" s="194" t="s">
        <v>509</v>
      </c>
      <c r="B359" s="193" t="s">
        <v>1</v>
      </c>
      <c r="Q359" s="218" t="s">
        <v>726</v>
      </c>
      <c r="R359" s="217" t="s">
        <v>1</v>
      </c>
      <c r="S359" s="211"/>
      <c r="T359" s="211"/>
      <c r="U359" s="211"/>
      <c r="V359" s="211"/>
      <c r="W359" s="211"/>
      <c r="X359" s="211"/>
      <c r="Y359" s="211"/>
    </row>
    <row r="361" spans="1:25" x14ac:dyDescent="0.35">
      <c r="A361" s="199" t="s">
        <v>417</v>
      </c>
      <c r="Q361" s="199" t="s">
        <v>672</v>
      </c>
    </row>
    <row r="362" spans="1:25" x14ac:dyDescent="0.35">
      <c r="A362" s="199" t="s">
        <v>1373</v>
      </c>
      <c r="Q362" s="199" t="s">
        <v>1372</v>
      </c>
    </row>
    <row r="363" spans="1:25" x14ac:dyDescent="0.35">
      <c r="A363" s="373" t="s">
        <v>1439</v>
      </c>
      <c r="Q363" s="199" t="s">
        <v>1441</v>
      </c>
    </row>
    <row r="364" spans="1:25" s="204" customFormat="1" x14ac:dyDescent="0.35">
      <c r="A364" s="203" t="s">
        <v>640</v>
      </c>
      <c r="B364" s="203"/>
      <c r="C364" s="203"/>
      <c r="D364" s="203"/>
      <c r="E364" s="203"/>
      <c r="F364" s="203"/>
      <c r="G364" s="203"/>
      <c r="H364" s="203"/>
      <c r="I364" s="203"/>
      <c r="J364" s="203"/>
      <c r="K364" s="203"/>
      <c r="L364" s="203"/>
      <c r="M364" s="203"/>
      <c r="N364" s="203"/>
      <c r="O364" s="203"/>
      <c r="P364" s="203"/>
      <c r="Q364" s="214"/>
      <c r="R364" s="214"/>
      <c r="S364" s="214"/>
      <c r="T364" s="214"/>
      <c r="U364" s="214"/>
      <c r="V364" s="214"/>
      <c r="W364" s="214"/>
      <c r="X364" s="214"/>
      <c r="Y364" s="214"/>
    </row>
    <row r="365" spans="1:25" x14ac:dyDescent="0.35">
      <c r="A365" s="196" t="s">
        <v>491</v>
      </c>
      <c r="B365" s="195"/>
      <c r="Q365" s="215" t="s">
        <v>727</v>
      </c>
      <c r="R365" s="216"/>
      <c r="S365" s="211"/>
      <c r="T365" s="211"/>
      <c r="U365" s="211"/>
      <c r="V365" s="211"/>
      <c r="W365" s="211"/>
      <c r="X365" s="211"/>
      <c r="Y365" s="211"/>
    </row>
    <row r="367" spans="1:25" x14ac:dyDescent="0.35">
      <c r="A367" s="196"/>
      <c r="B367" s="193" t="s">
        <v>44</v>
      </c>
      <c r="Q367" s="215"/>
      <c r="R367" s="217" t="s">
        <v>529</v>
      </c>
      <c r="S367" s="211"/>
      <c r="T367" s="211"/>
      <c r="U367" s="211"/>
      <c r="V367" s="211"/>
      <c r="W367" s="211"/>
      <c r="X367" s="211"/>
      <c r="Y367" s="211"/>
    </row>
    <row r="369" spans="1:25" x14ac:dyDescent="0.35">
      <c r="A369" s="196" t="s">
        <v>111</v>
      </c>
      <c r="B369" s="193"/>
      <c r="Q369" s="215" t="s">
        <v>728</v>
      </c>
      <c r="R369" s="217"/>
      <c r="S369" s="211"/>
      <c r="T369" s="211"/>
      <c r="U369" s="211"/>
      <c r="V369" s="211"/>
      <c r="W369" s="211"/>
      <c r="X369" s="211"/>
      <c r="Y369" s="211"/>
    </row>
    <row r="370" spans="1:25" x14ac:dyDescent="0.35">
      <c r="A370" s="194" t="s">
        <v>112</v>
      </c>
      <c r="B370" s="193" t="s">
        <v>119</v>
      </c>
      <c r="Q370" s="218" t="s">
        <v>729</v>
      </c>
      <c r="R370" s="217" t="s">
        <v>730</v>
      </c>
      <c r="S370" s="211"/>
      <c r="T370" s="211"/>
      <c r="U370" s="211"/>
      <c r="V370" s="211"/>
      <c r="W370" s="211"/>
      <c r="X370" s="211"/>
      <c r="Y370" s="211"/>
    </row>
    <row r="371" spans="1:25" x14ac:dyDescent="0.35">
      <c r="A371" s="194" t="s">
        <v>113</v>
      </c>
      <c r="B371" s="193" t="s">
        <v>119</v>
      </c>
      <c r="Q371" s="218" t="s">
        <v>731</v>
      </c>
      <c r="R371" s="217" t="s">
        <v>730</v>
      </c>
      <c r="S371" s="211"/>
      <c r="T371" s="211"/>
      <c r="U371" s="211"/>
      <c r="V371" s="211"/>
      <c r="W371" s="211"/>
      <c r="X371" s="211"/>
      <c r="Y371" s="211"/>
    </row>
    <row r="372" spans="1:25" x14ac:dyDescent="0.35">
      <c r="A372" s="194" t="s">
        <v>114</v>
      </c>
      <c r="B372" s="193" t="s">
        <v>119</v>
      </c>
      <c r="Q372" s="218" t="s">
        <v>732</v>
      </c>
      <c r="R372" s="217" t="s">
        <v>730</v>
      </c>
      <c r="S372" s="211"/>
      <c r="T372" s="211"/>
      <c r="U372" s="211"/>
      <c r="V372" s="211"/>
      <c r="W372" s="211"/>
      <c r="X372" s="211"/>
      <c r="Y372" s="211"/>
    </row>
    <row r="373" spans="1:25" x14ac:dyDescent="0.35">
      <c r="A373" s="194" t="s">
        <v>115</v>
      </c>
      <c r="B373" s="193" t="s">
        <v>119</v>
      </c>
      <c r="Q373" s="218" t="s">
        <v>733</v>
      </c>
      <c r="R373" s="217" t="s">
        <v>730</v>
      </c>
      <c r="S373" s="211"/>
      <c r="T373" s="211"/>
      <c r="U373" s="211"/>
      <c r="V373" s="211"/>
      <c r="W373" s="211"/>
      <c r="X373" s="211"/>
      <c r="Y373" s="211"/>
    </row>
    <row r="374" spans="1:25" x14ac:dyDescent="0.35">
      <c r="A374" s="194" t="s">
        <v>111</v>
      </c>
      <c r="B374" s="193" t="s">
        <v>1229</v>
      </c>
      <c r="Q374" s="218" t="s">
        <v>728</v>
      </c>
      <c r="R374" s="217" t="s">
        <v>1230</v>
      </c>
      <c r="S374" s="211"/>
      <c r="T374" s="211"/>
      <c r="U374" s="211"/>
      <c r="V374" s="211"/>
      <c r="W374" s="211"/>
      <c r="X374" s="211"/>
      <c r="Y374" s="211"/>
    </row>
    <row r="375" spans="1:25" x14ac:dyDescent="0.35">
      <c r="A375" s="194" t="s">
        <v>116</v>
      </c>
      <c r="B375" s="193" t="s">
        <v>120</v>
      </c>
      <c r="Q375" s="218" t="s">
        <v>734</v>
      </c>
      <c r="R375" s="217" t="s">
        <v>735</v>
      </c>
      <c r="S375" s="211"/>
      <c r="T375" s="211"/>
      <c r="U375" s="211"/>
      <c r="V375" s="211"/>
      <c r="W375" s="211"/>
      <c r="X375" s="211"/>
      <c r="Y375" s="211"/>
    </row>
    <row r="376" spans="1:25" x14ac:dyDescent="0.35">
      <c r="A376" s="194" t="s">
        <v>1190</v>
      </c>
      <c r="B376" s="193" t="s">
        <v>1229</v>
      </c>
      <c r="Q376" s="218" t="s">
        <v>1228</v>
      </c>
      <c r="R376" s="217" t="s">
        <v>1230</v>
      </c>
      <c r="S376" s="211"/>
      <c r="T376" s="211"/>
      <c r="U376" s="211"/>
      <c r="V376" s="211"/>
      <c r="W376" s="211"/>
      <c r="X376" s="211"/>
      <c r="Y376" s="211"/>
    </row>
    <row r="378" spans="1:25" x14ac:dyDescent="0.35">
      <c r="A378" s="196" t="s">
        <v>1333</v>
      </c>
      <c r="B378" s="193"/>
      <c r="Q378" s="215" t="s">
        <v>736</v>
      </c>
      <c r="R378" s="217"/>
      <c r="S378" s="212"/>
      <c r="T378" s="212"/>
      <c r="U378" s="212"/>
      <c r="V378" s="212"/>
      <c r="W378" s="212"/>
      <c r="X378" s="213"/>
      <c r="Y378" s="213"/>
    </row>
    <row r="379" spans="1:25" x14ac:dyDescent="0.35">
      <c r="A379" s="194" t="s">
        <v>461</v>
      </c>
      <c r="B379" s="193"/>
      <c r="Q379" s="218" t="s">
        <v>737</v>
      </c>
      <c r="R379" s="217"/>
      <c r="S379" s="212"/>
      <c r="T379" s="212"/>
      <c r="U379" s="212"/>
      <c r="V379" s="212"/>
      <c r="W379" s="212"/>
      <c r="X379" s="213"/>
      <c r="Y379" s="213"/>
    </row>
    <row r="380" spans="1:25" x14ac:dyDescent="0.35">
      <c r="A380" s="194" t="s">
        <v>457</v>
      </c>
      <c r="B380" s="193" t="s">
        <v>85</v>
      </c>
      <c r="Q380" s="218" t="s">
        <v>1079</v>
      </c>
      <c r="R380" s="217" t="s">
        <v>671</v>
      </c>
      <c r="S380" s="212"/>
      <c r="T380" s="212"/>
      <c r="U380" s="212"/>
      <c r="V380" s="212"/>
      <c r="W380" s="212"/>
      <c r="X380" s="213"/>
      <c r="Y380" s="213"/>
    </row>
    <row r="381" spans="1:25" x14ac:dyDescent="0.35">
      <c r="A381" s="194" t="s">
        <v>24</v>
      </c>
      <c r="B381" s="193" t="s">
        <v>421</v>
      </c>
      <c r="Q381" s="218" t="s">
        <v>738</v>
      </c>
      <c r="R381" s="219" t="s">
        <v>535</v>
      </c>
      <c r="S381" s="212"/>
      <c r="T381" s="212"/>
      <c r="U381" s="212"/>
      <c r="V381" s="212"/>
      <c r="W381" s="212"/>
      <c r="X381" s="213"/>
      <c r="Y381" s="213"/>
    </row>
    <row r="382" spans="1:25" x14ac:dyDescent="0.35">
      <c r="A382" s="194" t="s">
        <v>25</v>
      </c>
      <c r="B382" s="193" t="s">
        <v>421</v>
      </c>
      <c r="Q382" s="218" t="s">
        <v>25</v>
      </c>
      <c r="R382" s="219" t="s">
        <v>535</v>
      </c>
      <c r="S382" s="212"/>
      <c r="T382" s="212"/>
      <c r="U382" s="212"/>
      <c r="V382" s="212"/>
      <c r="W382" s="212"/>
      <c r="X382" s="213"/>
      <c r="Y382" s="213"/>
    </row>
    <row r="383" spans="1:25" x14ac:dyDescent="0.35">
      <c r="A383" s="194" t="s">
        <v>458</v>
      </c>
      <c r="B383" s="193" t="s">
        <v>421</v>
      </c>
      <c r="Q383" s="218" t="s">
        <v>1080</v>
      </c>
      <c r="R383" s="219" t="s">
        <v>535</v>
      </c>
      <c r="S383" s="212"/>
      <c r="T383" s="212"/>
      <c r="U383" s="212"/>
      <c r="V383" s="212"/>
      <c r="W383" s="212"/>
      <c r="X383" s="213"/>
      <c r="Y383" s="213"/>
    </row>
    <row r="384" spans="1:25" x14ac:dyDescent="0.35">
      <c r="A384" s="194" t="s">
        <v>26</v>
      </c>
      <c r="B384" s="193" t="s">
        <v>421</v>
      </c>
      <c r="Q384" s="218" t="s">
        <v>739</v>
      </c>
      <c r="R384" s="219" t="s">
        <v>535</v>
      </c>
      <c r="S384" s="212"/>
      <c r="T384" s="212"/>
      <c r="U384" s="212"/>
      <c r="V384" s="212"/>
      <c r="W384" s="212"/>
      <c r="X384" s="213"/>
      <c r="Y384" s="213"/>
    </row>
    <row r="385" spans="1:25" x14ac:dyDescent="0.35">
      <c r="A385" s="194" t="s">
        <v>27</v>
      </c>
      <c r="B385" s="193" t="s">
        <v>421</v>
      </c>
      <c r="Q385" s="218" t="s">
        <v>604</v>
      </c>
      <c r="R385" s="219" t="s">
        <v>535</v>
      </c>
      <c r="S385" s="212"/>
      <c r="T385" s="212"/>
      <c r="U385" s="212"/>
      <c r="V385" s="212"/>
      <c r="W385" s="212"/>
      <c r="X385" s="213"/>
      <c r="Y385" s="213"/>
    </row>
    <row r="386" spans="1:25" x14ac:dyDescent="0.35">
      <c r="A386" s="194" t="s">
        <v>28</v>
      </c>
      <c r="B386" s="193" t="s">
        <v>421</v>
      </c>
      <c r="Q386" s="218" t="s">
        <v>740</v>
      </c>
      <c r="R386" s="219" t="s">
        <v>535</v>
      </c>
      <c r="S386" s="212"/>
      <c r="T386" s="212"/>
      <c r="U386" s="212"/>
      <c r="V386" s="212"/>
      <c r="W386" s="212"/>
      <c r="X386" s="213"/>
      <c r="Y386" s="213"/>
    </row>
    <row r="387" spans="1:25" x14ac:dyDescent="0.35">
      <c r="A387" s="194" t="s">
        <v>29</v>
      </c>
      <c r="B387" s="193" t="s">
        <v>421</v>
      </c>
      <c r="Q387" s="218" t="s">
        <v>741</v>
      </c>
      <c r="R387" s="219" t="s">
        <v>535</v>
      </c>
      <c r="S387" s="212"/>
      <c r="T387" s="212"/>
      <c r="U387" s="212"/>
      <c r="V387" s="212"/>
      <c r="W387" s="212"/>
      <c r="X387" s="213"/>
      <c r="Y387" s="213"/>
    </row>
    <row r="388" spans="1:25" x14ac:dyDescent="0.35">
      <c r="A388" s="194" t="s">
        <v>459</v>
      </c>
      <c r="B388" s="193" t="s">
        <v>421</v>
      </c>
      <c r="Q388" s="218" t="s">
        <v>742</v>
      </c>
      <c r="R388" s="219" t="s">
        <v>535</v>
      </c>
      <c r="S388" s="212"/>
      <c r="T388" s="212"/>
      <c r="U388" s="212"/>
      <c r="V388" s="212"/>
      <c r="W388" s="212"/>
      <c r="X388" s="213"/>
      <c r="Y388" s="213"/>
    </row>
    <row r="389" spans="1:25" x14ac:dyDescent="0.35">
      <c r="A389" s="194" t="s">
        <v>23</v>
      </c>
      <c r="B389" s="193" t="s">
        <v>421</v>
      </c>
      <c r="Q389" s="218" t="s">
        <v>743</v>
      </c>
      <c r="R389" s="219" t="s">
        <v>535</v>
      </c>
      <c r="S389" s="212"/>
      <c r="T389" s="212"/>
      <c r="U389" s="212"/>
      <c r="V389" s="212"/>
      <c r="W389" s="212"/>
      <c r="X389" s="213"/>
      <c r="Y389" s="213"/>
    </row>
    <row r="390" spans="1:25" x14ac:dyDescent="0.35">
      <c r="A390" s="194" t="s">
        <v>31</v>
      </c>
      <c r="B390" s="193" t="s">
        <v>421</v>
      </c>
      <c r="Q390" s="218" t="s">
        <v>1071</v>
      </c>
      <c r="R390" s="219" t="s">
        <v>535</v>
      </c>
      <c r="S390" s="212"/>
      <c r="T390" s="212"/>
      <c r="U390" s="212"/>
      <c r="V390" s="212"/>
      <c r="W390" s="212"/>
      <c r="X390" s="213"/>
      <c r="Y390" s="213"/>
    </row>
    <row r="391" spans="1:25" x14ac:dyDescent="0.35">
      <c r="A391" s="194" t="s">
        <v>32</v>
      </c>
      <c r="B391" s="193" t="s">
        <v>421</v>
      </c>
      <c r="Q391" s="218" t="s">
        <v>744</v>
      </c>
      <c r="R391" s="219" t="s">
        <v>535</v>
      </c>
      <c r="S391" s="212"/>
      <c r="T391" s="212"/>
      <c r="U391" s="212"/>
      <c r="V391" s="212"/>
      <c r="W391" s="212"/>
      <c r="X391" s="213"/>
      <c r="Y391" s="213"/>
    </row>
    <row r="392" spans="1:25" x14ac:dyDescent="0.35">
      <c r="A392" s="194" t="s">
        <v>33</v>
      </c>
      <c r="B392" s="193" t="s">
        <v>421</v>
      </c>
      <c r="Q392" s="218" t="s">
        <v>745</v>
      </c>
      <c r="R392" s="219" t="s">
        <v>535</v>
      </c>
      <c r="S392" s="212"/>
      <c r="T392" s="212"/>
      <c r="U392" s="212"/>
      <c r="V392" s="212"/>
      <c r="W392" s="212"/>
      <c r="X392" s="213"/>
      <c r="Y392" s="213"/>
    </row>
    <row r="393" spans="1:25" x14ac:dyDescent="0.35">
      <c r="A393" s="194" t="s">
        <v>34</v>
      </c>
      <c r="B393" s="193" t="s">
        <v>421</v>
      </c>
      <c r="Q393" s="218" t="s">
        <v>746</v>
      </c>
      <c r="R393" s="219" t="s">
        <v>535</v>
      </c>
      <c r="S393" s="212"/>
      <c r="T393" s="212"/>
      <c r="U393" s="212"/>
      <c r="V393" s="212"/>
      <c r="W393" s="212"/>
      <c r="X393" s="213"/>
      <c r="Y393" s="213"/>
    </row>
    <row r="394" spans="1:25" x14ac:dyDescent="0.35">
      <c r="A394" s="194" t="s">
        <v>35</v>
      </c>
      <c r="B394" s="193" t="s">
        <v>421</v>
      </c>
      <c r="Q394" s="218" t="s">
        <v>747</v>
      </c>
      <c r="R394" s="219" t="s">
        <v>535</v>
      </c>
      <c r="S394" s="212"/>
      <c r="T394" s="212"/>
      <c r="U394" s="212"/>
      <c r="V394" s="212"/>
      <c r="W394" s="212"/>
      <c r="X394" s="213"/>
      <c r="Y394" s="213"/>
    </row>
    <row r="395" spans="1:25" x14ac:dyDescent="0.35">
      <c r="A395" s="194" t="s">
        <v>36</v>
      </c>
      <c r="B395" s="193" t="s">
        <v>421</v>
      </c>
      <c r="Q395" s="218" t="s">
        <v>748</v>
      </c>
      <c r="R395" s="219" t="s">
        <v>535</v>
      </c>
      <c r="S395" s="212"/>
      <c r="T395" s="212"/>
      <c r="U395" s="212"/>
      <c r="V395" s="212"/>
      <c r="W395" s="212"/>
      <c r="X395" s="213"/>
      <c r="Y395" s="213"/>
    </row>
    <row r="396" spans="1:25" x14ac:dyDescent="0.35">
      <c r="A396" s="194" t="s">
        <v>12</v>
      </c>
      <c r="B396" s="193" t="s">
        <v>421</v>
      </c>
      <c r="Q396" s="218" t="s">
        <v>847</v>
      </c>
      <c r="R396" s="219" t="s">
        <v>535</v>
      </c>
      <c r="S396" s="212"/>
      <c r="T396" s="212"/>
      <c r="U396" s="212"/>
      <c r="V396" s="212"/>
      <c r="W396" s="212"/>
      <c r="X396" s="213"/>
      <c r="Y396" s="213"/>
    </row>
    <row r="397" spans="1:25" x14ac:dyDescent="0.35">
      <c r="A397" s="194" t="s">
        <v>1090</v>
      </c>
      <c r="B397" s="193" t="s">
        <v>421</v>
      </c>
      <c r="Q397" s="218" t="s">
        <v>1091</v>
      </c>
      <c r="R397" s="219" t="s">
        <v>535</v>
      </c>
      <c r="S397" s="212"/>
      <c r="T397" s="212"/>
      <c r="U397" s="212"/>
      <c r="V397" s="212"/>
      <c r="W397" s="212"/>
      <c r="X397" s="213"/>
      <c r="Y397" s="213"/>
    </row>
    <row r="398" spans="1:25" x14ac:dyDescent="0.35">
      <c r="A398" s="194" t="s">
        <v>460</v>
      </c>
      <c r="B398" s="193" t="s">
        <v>421</v>
      </c>
      <c r="Q398" s="218" t="s">
        <v>749</v>
      </c>
      <c r="R398" s="217"/>
      <c r="S398" s="212"/>
      <c r="T398" s="212"/>
      <c r="U398" s="212"/>
      <c r="V398" s="212"/>
      <c r="W398" s="212"/>
      <c r="X398" s="213"/>
      <c r="Y398" s="213"/>
    </row>
    <row r="399" spans="1:25" x14ac:dyDescent="0.35">
      <c r="A399" s="194" t="s">
        <v>463</v>
      </c>
      <c r="B399" s="193" t="s">
        <v>421</v>
      </c>
      <c r="Q399" s="218" t="s">
        <v>750</v>
      </c>
      <c r="R399" s="219" t="s">
        <v>535</v>
      </c>
      <c r="S399" s="212"/>
      <c r="T399" s="212"/>
      <c r="U399" s="212"/>
      <c r="V399" s="212"/>
      <c r="W399" s="212"/>
      <c r="X399" s="213"/>
      <c r="Y399" s="213"/>
    </row>
    <row r="400" spans="1:25" x14ac:dyDescent="0.35">
      <c r="A400" s="194" t="s">
        <v>464</v>
      </c>
      <c r="B400" s="193" t="s">
        <v>421</v>
      </c>
      <c r="Q400" s="218" t="s">
        <v>751</v>
      </c>
      <c r="R400" s="219" t="s">
        <v>535</v>
      </c>
      <c r="S400" s="212"/>
      <c r="T400" s="212"/>
      <c r="U400" s="212"/>
      <c r="V400" s="212"/>
      <c r="W400" s="212"/>
      <c r="X400" s="213"/>
      <c r="Y400" s="213"/>
    </row>
    <row r="401" spans="1:25" x14ac:dyDescent="0.35">
      <c r="A401" s="194" t="s">
        <v>37</v>
      </c>
      <c r="B401" s="193" t="s">
        <v>421</v>
      </c>
      <c r="Q401" s="218" t="s">
        <v>752</v>
      </c>
      <c r="R401" s="219" t="s">
        <v>535</v>
      </c>
      <c r="S401" s="212"/>
      <c r="T401" s="212"/>
      <c r="U401" s="212"/>
      <c r="V401" s="212"/>
      <c r="W401" s="212"/>
      <c r="X401" s="213"/>
      <c r="Y401" s="213"/>
    </row>
    <row r="402" spans="1:25" x14ac:dyDescent="0.35">
      <c r="A402" s="194" t="s">
        <v>465</v>
      </c>
      <c r="B402" s="193" t="s">
        <v>421</v>
      </c>
      <c r="Q402" s="218" t="s">
        <v>753</v>
      </c>
      <c r="R402" s="219" t="s">
        <v>535</v>
      </c>
      <c r="S402" s="212"/>
      <c r="T402" s="212"/>
      <c r="U402" s="212"/>
      <c r="V402" s="212"/>
      <c r="W402" s="212"/>
      <c r="X402" s="213"/>
      <c r="Y402" s="213"/>
    </row>
    <row r="403" spans="1:25" x14ac:dyDescent="0.35">
      <c r="A403" s="194" t="s">
        <v>38</v>
      </c>
      <c r="B403" s="193" t="s">
        <v>421</v>
      </c>
      <c r="Q403" s="218" t="s">
        <v>754</v>
      </c>
      <c r="R403" s="219" t="s">
        <v>535</v>
      </c>
      <c r="S403" s="212"/>
      <c r="T403" s="212"/>
      <c r="U403" s="212"/>
      <c r="V403" s="212"/>
      <c r="W403" s="212"/>
      <c r="X403" s="213"/>
      <c r="Y403" s="213"/>
    </row>
    <row r="404" spans="1:25" x14ac:dyDescent="0.35">
      <c r="A404" s="194" t="s">
        <v>462</v>
      </c>
      <c r="B404" s="193" t="s">
        <v>421</v>
      </c>
      <c r="Q404" s="218" t="s">
        <v>755</v>
      </c>
      <c r="R404" s="219" t="s">
        <v>535</v>
      </c>
      <c r="S404" s="212"/>
      <c r="T404" s="212"/>
      <c r="U404" s="212"/>
      <c r="V404" s="212"/>
      <c r="W404" s="212"/>
      <c r="X404" s="213"/>
      <c r="Y404" s="213"/>
    </row>
    <row r="405" spans="1:25" x14ac:dyDescent="0.35">
      <c r="A405" s="194" t="s">
        <v>1086</v>
      </c>
      <c r="B405" s="193" t="s">
        <v>421</v>
      </c>
      <c r="Q405" s="218" t="s">
        <v>1087</v>
      </c>
      <c r="R405" s="219" t="s">
        <v>535</v>
      </c>
      <c r="S405" s="212"/>
      <c r="T405" s="212"/>
      <c r="U405" s="212"/>
      <c r="V405" s="212"/>
      <c r="W405" s="212"/>
      <c r="X405" s="213"/>
      <c r="Y405" s="213"/>
    </row>
    <row r="406" spans="1:25" x14ac:dyDescent="0.35">
      <c r="A406" s="194" t="s">
        <v>429</v>
      </c>
      <c r="B406" s="193"/>
      <c r="Q406" s="218" t="s">
        <v>756</v>
      </c>
      <c r="R406" s="217"/>
      <c r="S406" s="212"/>
      <c r="T406" s="212"/>
      <c r="U406" s="212"/>
      <c r="V406" s="212"/>
      <c r="W406" s="212"/>
      <c r="X406" s="213"/>
      <c r="Y406" s="213"/>
    </row>
    <row r="407" spans="1:25" x14ac:dyDescent="0.35">
      <c r="A407" s="194" t="s">
        <v>423</v>
      </c>
      <c r="B407" s="193" t="s">
        <v>421</v>
      </c>
      <c r="Q407" s="218" t="s">
        <v>757</v>
      </c>
      <c r="R407" s="219" t="s">
        <v>535</v>
      </c>
      <c r="S407" s="212"/>
      <c r="T407" s="212"/>
      <c r="U407" s="212"/>
      <c r="V407" s="212"/>
      <c r="W407" s="212"/>
      <c r="X407" s="213"/>
      <c r="Y407" s="213"/>
    </row>
    <row r="408" spans="1:25" x14ac:dyDescent="0.35">
      <c r="A408" s="194" t="s">
        <v>428</v>
      </c>
      <c r="B408" s="193" t="s">
        <v>421</v>
      </c>
      <c r="Q408" s="218" t="s">
        <v>758</v>
      </c>
      <c r="R408" s="219" t="s">
        <v>535</v>
      </c>
      <c r="S408" s="212"/>
      <c r="T408" s="212"/>
      <c r="U408" s="212"/>
      <c r="V408" s="212"/>
      <c r="W408" s="212"/>
      <c r="X408" s="213"/>
      <c r="Y408" s="213"/>
    </row>
    <row r="409" spans="1:25" x14ac:dyDescent="0.35">
      <c r="A409" s="194" t="s">
        <v>425</v>
      </c>
      <c r="B409" s="193" t="s">
        <v>421</v>
      </c>
      <c r="Q409" s="218" t="s">
        <v>759</v>
      </c>
      <c r="R409" s="219" t="s">
        <v>535</v>
      </c>
      <c r="S409" s="212"/>
      <c r="T409" s="212"/>
      <c r="U409" s="212"/>
      <c r="V409" s="212"/>
      <c r="W409" s="212"/>
      <c r="X409" s="213"/>
      <c r="Y409" s="213"/>
    </row>
    <row r="410" spans="1:25" x14ac:dyDescent="0.35">
      <c r="A410" s="194" t="s">
        <v>426</v>
      </c>
      <c r="B410" s="193" t="s">
        <v>421</v>
      </c>
      <c r="Q410" s="218" t="s">
        <v>760</v>
      </c>
      <c r="R410" s="219" t="s">
        <v>535</v>
      </c>
      <c r="S410" s="212"/>
      <c r="T410" s="212"/>
      <c r="U410" s="212"/>
      <c r="V410" s="212"/>
      <c r="W410" s="212"/>
      <c r="X410" s="213"/>
      <c r="Y410" s="213"/>
    </row>
    <row r="411" spans="1:25" x14ac:dyDescent="0.35">
      <c r="A411" s="194" t="s">
        <v>427</v>
      </c>
      <c r="B411" s="193" t="s">
        <v>421</v>
      </c>
      <c r="Q411" s="218" t="s">
        <v>761</v>
      </c>
      <c r="R411" s="219" t="s">
        <v>535</v>
      </c>
      <c r="S411" s="212"/>
      <c r="T411" s="212"/>
      <c r="U411" s="212"/>
      <c r="V411" s="212"/>
      <c r="W411" s="212"/>
      <c r="X411" s="213"/>
      <c r="Y411" s="213"/>
    </row>
    <row r="412" spans="1:25" x14ac:dyDescent="0.35">
      <c r="A412" s="194" t="s">
        <v>431</v>
      </c>
      <c r="B412" s="193" t="s">
        <v>421</v>
      </c>
      <c r="Q412" s="218" t="s">
        <v>762</v>
      </c>
      <c r="R412" s="219" t="s">
        <v>535</v>
      </c>
      <c r="S412" s="212"/>
      <c r="T412" s="212"/>
      <c r="U412" s="212"/>
      <c r="V412" s="212"/>
      <c r="W412" s="212"/>
      <c r="X412" s="213"/>
      <c r="Y412" s="213"/>
    </row>
    <row r="413" spans="1:25" x14ac:dyDescent="0.35">
      <c r="A413" s="194" t="s">
        <v>424</v>
      </c>
      <c r="B413" s="193" t="s">
        <v>421</v>
      </c>
      <c r="Q413" s="218" t="s">
        <v>763</v>
      </c>
      <c r="R413" s="219" t="s">
        <v>535</v>
      </c>
      <c r="S413" s="212"/>
      <c r="T413" s="212"/>
      <c r="U413" s="212"/>
      <c r="V413" s="212"/>
      <c r="W413" s="212"/>
      <c r="X413" s="213"/>
      <c r="Y413" s="213"/>
    </row>
    <row r="414" spans="1:25" x14ac:dyDescent="0.35">
      <c r="A414" s="194" t="s">
        <v>117</v>
      </c>
      <c r="B414" s="193" t="s">
        <v>421</v>
      </c>
      <c r="Q414" s="218" t="s">
        <v>764</v>
      </c>
      <c r="R414" s="219" t="s">
        <v>535</v>
      </c>
      <c r="S414" s="212"/>
      <c r="T414" s="212"/>
      <c r="U414" s="212"/>
      <c r="V414" s="212"/>
      <c r="W414" s="212"/>
      <c r="X414" s="213"/>
      <c r="Y414" s="213"/>
    </row>
    <row r="415" spans="1:25" x14ac:dyDescent="0.35">
      <c r="A415" s="194" t="s">
        <v>118</v>
      </c>
      <c r="B415" s="193" t="s">
        <v>421</v>
      </c>
      <c r="Q415" s="218" t="s">
        <v>765</v>
      </c>
      <c r="R415" s="219" t="s">
        <v>535</v>
      </c>
      <c r="S415" s="212"/>
      <c r="T415" s="212"/>
      <c r="U415" s="212"/>
      <c r="V415" s="212"/>
      <c r="W415" s="212"/>
      <c r="X415" s="213"/>
      <c r="Y415" s="213"/>
    </row>
    <row r="417" spans="1:25" x14ac:dyDescent="0.35">
      <c r="A417" s="196" t="s">
        <v>39</v>
      </c>
      <c r="B417" s="193"/>
      <c r="Q417" s="215" t="s">
        <v>766</v>
      </c>
      <c r="R417" s="217"/>
      <c r="S417" s="212"/>
      <c r="T417" s="212"/>
      <c r="U417" s="212"/>
      <c r="V417" s="212"/>
      <c r="W417" s="212"/>
      <c r="X417" s="213"/>
      <c r="Y417" s="213"/>
    </row>
    <row r="418" spans="1:25" x14ac:dyDescent="0.35">
      <c r="A418" s="194" t="s">
        <v>1580</v>
      </c>
      <c r="B418" s="193" t="s">
        <v>421</v>
      </c>
      <c r="Q418" s="218" t="s">
        <v>1581</v>
      </c>
      <c r="R418" s="219" t="s">
        <v>535</v>
      </c>
      <c r="S418" s="212"/>
      <c r="T418" s="212"/>
      <c r="U418" s="212"/>
      <c r="V418" s="212"/>
      <c r="W418" s="212"/>
      <c r="X418" s="213"/>
      <c r="Y418" s="213"/>
    </row>
    <row r="419" spans="1:25" x14ac:dyDescent="0.35">
      <c r="A419" s="194" t="s">
        <v>122</v>
      </c>
      <c r="B419" s="193" t="s">
        <v>421</v>
      </c>
      <c r="Q419" s="218" t="s">
        <v>767</v>
      </c>
      <c r="R419" s="219" t="s">
        <v>535</v>
      </c>
      <c r="S419" s="212"/>
      <c r="T419" s="212"/>
      <c r="U419" s="212"/>
      <c r="V419" s="212"/>
      <c r="W419" s="212"/>
      <c r="X419" s="213"/>
      <c r="Y419" s="213"/>
    </row>
    <row r="420" spans="1:25" x14ac:dyDescent="0.35">
      <c r="A420" s="194" t="s">
        <v>432</v>
      </c>
      <c r="B420" s="193" t="s">
        <v>421</v>
      </c>
      <c r="Q420" s="218" t="s">
        <v>768</v>
      </c>
      <c r="R420" s="219" t="s">
        <v>535</v>
      </c>
      <c r="S420" s="212"/>
      <c r="T420" s="212"/>
      <c r="U420" s="212"/>
      <c r="V420" s="212"/>
      <c r="W420" s="212"/>
      <c r="X420" s="213"/>
      <c r="Y420" s="213"/>
    </row>
    <row r="421" spans="1:25" x14ac:dyDescent="0.35">
      <c r="A421" s="194" t="s">
        <v>123</v>
      </c>
      <c r="B421" s="193" t="s">
        <v>421</v>
      </c>
      <c r="Q421" s="218" t="s">
        <v>769</v>
      </c>
      <c r="R421" s="219" t="s">
        <v>535</v>
      </c>
      <c r="S421" s="212"/>
      <c r="T421" s="212"/>
      <c r="U421" s="212"/>
      <c r="V421" s="212"/>
      <c r="W421" s="212"/>
      <c r="X421" s="213"/>
      <c r="Y421" s="213"/>
    </row>
    <row r="422" spans="1:25" x14ac:dyDescent="0.35">
      <c r="A422" s="194" t="s">
        <v>121</v>
      </c>
      <c r="B422" s="193" t="s">
        <v>1</v>
      </c>
      <c r="Q422" s="218" t="s">
        <v>770</v>
      </c>
      <c r="R422" s="217" t="s">
        <v>1</v>
      </c>
      <c r="S422" s="212"/>
      <c r="T422" s="212"/>
      <c r="U422" s="212"/>
      <c r="V422" s="212"/>
      <c r="W422" s="212"/>
      <c r="X422" s="213"/>
      <c r="Y422" s="213"/>
    </row>
    <row r="423" spans="1:25" x14ac:dyDescent="0.35">
      <c r="A423" s="194" t="s">
        <v>472</v>
      </c>
      <c r="B423" s="193" t="s">
        <v>1</v>
      </c>
      <c r="Q423" s="218" t="s">
        <v>771</v>
      </c>
      <c r="R423" s="217" t="s">
        <v>1</v>
      </c>
      <c r="S423" s="212"/>
      <c r="T423" s="212"/>
      <c r="U423" s="212"/>
      <c r="V423" s="212"/>
      <c r="W423" s="212"/>
      <c r="X423" s="213"/>
      <c r="Y423" s="213"/>
    </row>
    <row r="424" spans="1:25" x14ac:dyDescent="0.35">
      <c r="A424" s="194" t="s">
        <v>505</v>
      </c>
      <c r="B424" s="193" t="s">
        <v>1</v>
      </c>
      <c r="Q424" s="218" t="s">
        <v>772</v>
      </c>
      <c r="R424" s="217" t="s">
        <v>1</v>
      </c>
      <c r="S424" s="212"/>
      <c r="T424" s="212"/>
      <c r="U424" s="212"/>
      <c r="V424" s="212"/>
      <c r="W424" s="212"/>
      <c r="X424" s="213"/>
      <c r="Y424" s="213"/>
    </row>
    <row r="425" spans="1:25" x14ac:dyDescent="0.35">
      <c r="A425" s="194" t="s">
        <v>506</v>
      </c>
      <c r="B425" s="193" t="s">
        <v>1</v>
      </c>
      <c r="Q425" s="218" t="s">
        <v>773</v>
      </c>
      <c r="R425" s="217" t="s">
        <v>1</v>
      </c>
      <c r="S425" s="212"/>
      <c r="T425" s="212"/>
      <c r="U425" s="212"/>
      <c r="V425" s="212"/>
      <c r="W425" s="212"/>
      <c r="X425" s="213"/>
      <c r="Y425" s="213"/>
    </row>
    <row r="427" spans="1:25" x14ac:dyDescent="0.35">
      <c r="A427" s="194" t="s">
        <v>417</v>
      </c>
      <c r="Q427" s="218" t="s">
        <v>672</v>
      </c>
      <c r="R427" s="211"/>
      <c r="S427" s="211"/>
      <c r="T427" s="211"/>
      <c r="U427" s="211"/>
      <c r="V427" s="211"/>
      <c r="W427" s="211"/>
      <c r="X427" s="211"/>
      <c r="Y427" s="211"/>
    </row>
    <row r="428" spans="1:25" x14ac:dyDescent="0.35">
      <c r="A428" s="194" t="s">
        <v>1578</v>
      </c>
      <c r="Q428" s="218" t="s">
        <v>1579</v>
      </c>
    </row>
    <row r="430" spans="1:25" s="204" customFormat="1" x14ac:dyDescent="0.35">
      <c r="A430" s="203" t="s">
        <v>641</v>
      </c>
      <c r="B430" s="203"/>
      <c r="C430" s="203"/>
      <c r="D430" s="203"/>
      <c r="E430" s="203"/>
      <c r="F430" s="203"/>
      <c r="G430" s="203"/>
      <c r="H430" s="203"/>
      <c r="I430" s="203"/>
      <c r="J430" s="203"/>
      <c r="K430" s="203"/>
      <c r="L430" s="203"/>
      <c r="M430" s="203"/>
      <c r="N430" s="203"/>
      <c r="O430" s="203"/>
      <c r="P430" s="203"/>
      <c r="Q430" s="214"/>
      <c r="R430" s="214"/>
      <c r="S430" s="214"/>
      <c r="T430" s="214"/>
      <c r="U430" s="214"/>
      <c r="V430" s="214"/>
      <c r="W430" s="214"/>
      <c r="X430" s="214"/>
      <c r="Y430" s="214"/>
    </row>
    <row r="431" spans="1:25" x14ac:dyDescent="0.35">
      <c r="A431" s="196" t="s">
        <v>220</v>
      </c>
      <c r="B431" s="195"/>
      <c r="Q431" s="215" t="s">
        <v>774</v>
      </c>
      <c r="R431" s="216"/>
      <c r="S431" s="211"/>
      <c r="T431" s="211"/>
      <c r="U431" s="211"/>
      <c r="V431" s="211"/>
      <c r="W431" s="211"/>
      <c r="X431" s="211"/>
      <c r="Y431" s="211"/>
    </row>
    <row r="433" spans="1:25" x14ac:dyDescent="0.35">
      <c r="A433" s="196"/>
      <c r="B433" s="193" t="s">
        <v>44</v>
      </c>
      <c r="Q433" s="215"/>
      <c r="R433" s="217" t="s">
        <v>529</v>
      </c>
      <c r="S433" s="211"/>
      <c r="T433" s="211"/>
      <c r="U433" s="211"/>
      <c r="V433" s="211"/>
      <c r="W433" s="211"/>
      <c r="X433" s="211"/>
      <c r="Y433" s="211"/>
    </row>
    <row r="435" spans="1:25" x14ac:dyDescent="0.35">
      <c r="A435" s="196" t="s">
        <v>221</v>
      </c>
      <c r="B435" s="193"/>
      <c r="Q435" s="215" t="s">
        <v>775</v>
      </c>
      <c r="R435" s="217"/>
      <c r="S435" s="211"/>
      <c r="T435" s="211"/>
      <c r="U435" s="211"/>
      <c r="V435" s="211"/>
      <c r="W435" s="211"/>
      <c r="X435" s="211"/>
      <c r="Y435" s="211"/>
    </row>
    <row r="436" spans="1:25" x14ac:dyDescent="0.35">
      <c r="A436" s="194" t="s">
        <v>441</v>
      </c>
      <c r="B436" s="190" t="s">
        <v>421</v>
      </c>
      <c r="Q436" s="218" t="s">
        <v>776</v>
      </c>
      <c r="R436" s="219" t="s">
        <v>535</v>
      </c>
      <c r="S436" s="211"/>
      <c r="T436" s="211"/>
      <c r="U436" s="211"/>
      <c r="V436" s="211"/>
      <c r="W436" s="211"/>
      <c r="X436" s="211"/>
      <c r="Y436" s="211"/>
    </row>
    <row r="437" spans="1:25" x14ac:dyDescent="0.35">
      <c r="A437" s="194" t="s">
        <v>442</v>
      </c>
      <c r="B437" s="190" t="s">
        <v>421</v>
      </c>
      <c r="Q437" s="218" t="s">
        <v>1075</v>
      </c>
      <c r="R437" s="219" t="s">
        <v>535</v>
      </c>
      <c r="S437" s="211"/>
      <c r="T437" s="211"/>
      <c r="U437" s="211"/>
      <c r="V437" s="211"/>
      <c r="W437" s="211"/>
      <c r="X437" s="211"/>
      <c r="Y437" s="211"/>
    </row>
    <row r="438" spans="1:25" x14ac:dyDescent="0.35">
      <c r="A438" s="194" t="s">
        <v>443</v>
      </c>
      <c r="B438" s="190" t="s">
        <v>421</v>
      </c>
      <c r="Q438" s="218" t="s">
        <v>1074</v>
      </c>
      <c r="R438" s="219" t="s">
        <v>535</v>
      </c>
      <c r="S438" s="211"/>
      <c r="T438" s="211"/>
      <c r="U438" s="211"/>
      <c r="V438" s="211"/>
      <c r="W438" s="211"/>
      <c r="X438" s="211"/>
      <c r="Y438" s="211"/>
    </row>
    <row r="439" spans="1:25" x14ac:dyDescent="0.35">
      <c r="A439" s="194" t="s">
        <v>222</v>
      </c>
      <c r="B439" s="190" t="s">
        <v>421</v>
      </c>
      <c r="Q439" s="218" t="s">
        <v>777</v>
      </c>
      <c r="R439" s="219" t="s">
        <v>535</v>
      </c>
      <c r="S439" s="211"/>
      <c r="T439" s="211"/>
      <c r="U439" s="211"/>
      <c r="V439" s="211"/>
      <c r="W439" s="211"/>
      <c r="X439" s="211"/>
      <c r="Y439" s="211"/>
    </row>
    <row r="440" spans="1:25" x14ac:dyDescent="0.35">
      <c r="A440" s="194" t="s">
        <v>223</v>
      </c>
      <c r="B440" s="190" t="s">
        <v>421</v>
      </c>
      <c r="Q440" s="218" t="s">
        <v>778</v>
      </c>
      <c r="R440" s="219" t="s">
        <v>535</v>
      </c>
      <c r="S440" s="211"/>
      <c r="T440" s="211"/>
      <c r="U440" s="211"/>
      <c r="V440" s="211"/>
      <c r="W440" s="211"/>
      <c r="X440" s="211"/>
      <c r="Y440" s="211"/>
    </row>
    <row r="441" spans="1:25" x14ac:dyDescent="0.35">
      <c r="A441" s="194" t="s">
        <v>224</v>
      </c>
      <c r="B441" s="190" t="s">
        <v>421</v>
      </c>
      <c r="Q441" s="218" t="s">
        <v>779</v>
      </c>
      <c r="R441" s="219" t="s">
        <v>535</v>
      </c>
      <c r="S441" s="211"/>
      <c r="T441" s="211"/>
      <c r="U441" s="211"/>
      <c r="V441" s="211"/>
      <c r="W441" s="211"/>
      <c r="X441" s="211"/>
      <c r="Y441" s="211"/>
    </row>
    <row r="442" spans="1:25" x14ac:dyDescent="0.35">
      <c r="A442" s="194" t="s">
        <v>226</v>
      </c>
      <c r="B442" s="190" t="s">
        <v>421</v>
      </c>
      <c r="Q442" s="218" t="s">
        <v>780</v>
      </c>
      <c r="R442" s="219" t="s">
        <v>535</v>
      </c>
      <c r="S442" s="211"/>
      <c r="T442" s="211"/>
      <c r="U442" s="211"/>
      <c r="V442" s="211"/>
      <c r="W442" s="211"/>
      <c r="X442" s="211"/>
      <c r="Y442" s="211"/>
    </row>
    <row r="443" spans="1:25" x14ac:dyDescent="0.35">
      <c r="A443" s="194" t="s">
        <v>1329</v>
      </c>
      <c r="B443" s="190" t="s">
        <v>421</v>
      </c>
      <c r="Q443" s="218" t="s">
        <v>1330</v>
      </c>
      <c r="R443" s="219" t="s">
        <v>535</v>
      </c>
      <c r="S443" s="212"/>
      <c r="T443" s="212"/>
      <c r="U443" s="212"/>
      <c r="V443" s="212"/>
      <c r="W443" s="212"/>
      <c r="X443" s="213"/>
      <c r="Y443" s="213"/>
    </row>
    <row r="444" spans="1:25" x14ac:dyDescent="0.35">
      <c r="A444" s="194" t="s">
        <v>445</v>
      </c>
      <c r="B444" s="190" t="s">
        <v>421</v>
      </c>
      <c r="Q444" s="218" t="s">
        <v>782</v>
      </c>
      <c r="R444" s="219" t="s">
        <v>535</v>
      </c>
      <c r="S444" s="212"/>
      <c r="T444" s="212"/>
      <c r="U444" s="212"/>
      <c r="V444" s="212"/>
      <c r="W444" s="212"/>
      <c r="X444" s="213"/>
      <c r="Y444" s="213"/>
    </row>
    <row r="445" spans="1:25" x14ac:dyDescent="0.35">
      <c r="A445" s="194" t="s">
        <v>444</v>
      </c>
      <c r="B445" s="190" t="s">
        <v>421</v>
      </c>
      <c r="Q445" s="218" t="s">
        <v>783</v>
      </c>
      <c r="R445" s="219" t="s">
        <v>535</v>
      </c>
      <c r="S445" s="212"/>
      <c r="T445" s="212"/>
      <c r="U445" s="212"/>
      <c r="V445" s="212"/>
      <c r="W445" s="212"/>
      <c r="X445" s="213"/>
      <c r="Y445" s="213"/>
    </row>
    <row r="446" spans="1:25" x14ac:dyDescent="0.35">
      <c r="A446" s="194" t="s">
        <v>228</v>
      </c>
      <c r="B446" s="190" t="s">
        <v>421</v>
      </c>
      <c r="Q446" s="218" t="s">
        <v>784</v>
      </c>
      <c r="R446" s="219" t="s">
        <v>535</v>
      </c>
      <c r="S446" s="212"/>
      <c r="T446" s="212"/>
      <c r="U446" s="212"/>
      <c r="V446" s="212"/>
      <c r="W446" s="212"/>
      <c r="X446" s="213"/>
      <c r="Y446" s="213"/>
    </row>
    <row r="447" spans="1:25" x14ac:dyDescent="0.35">
      <c r="A447" s="194" t="s">
        <v>1519</v>
      </c>
      <c r="B447" s="190" t="s">
        <v>421</v>
      </c>
      <c r="Q447" s="218" t="s">
        <v>1521</v>
      </c>
      <c r="R447" s="219" t="s">
        <v>535</v>
      </c>
      <c r="S447" s="212"/>
      <c r="T447" s="212"/>
      <c r="U447" s="212"/>
      <c r="V447" s="212"/>
      <c r="W447" s="212"/>
      <c r="X447" s="213"/>
      <c r="Y447" s="213"/>
    </row>
    <row r="448" spans="1:25" x14ac:dyDescent="0.35">
      <c r="A448" s="194" t="s">
        <v>235</v>
      </c>
      <c r="B448" s="190" t="s">
        <v>421</v>
      </c>
      <c r="Q448" s="218" t="s">
        <v>785</v>
      </c>
      <c r="R448" s="219" t="s">
        <v>535</v>
      </c>
      <c r="S448" s="212"/>
      <c r="T448" s="212"/>
      <c r="U448" s="212"/>
      <c r="V448" s="212"/>
      <c r="W448" s="212"/>
      <c r="X448" s="213"/>
      <c r="Y448" s="213"/>
    </row>
    <row r="450" spans="1:25" x14ac:dyDescent="0.35">
      <c r="A450" s="196" t="s">
        <v>229</v>
      </c>
      <c r="B450" s="193"/>
      <c r="Q450" s="215" t="s">
        <v>786</v>
      </c>
      <c r="R450" s="217"/>
      <c r="S450" s="212"/>
      <c r="T450" s="212"/>
      <c r="U450" s="212"/>
      <c r="V450" s="212"/>
      <c r="W450" s="212"/>
      <c r="X450" s="213"/>
      <c r="Y450" s="213"/>
    </row>
    <row r="451" spans="1:25" x14ac:dyDescent="0.35">
      <c r="A451" s="194" t="s">
        <v>478</v>
      </c>
      <c r="B451" s="190" t="s">
        <v>48</v>
      </c>
      <c r="Q451" s="218" t="s">
        <v>787</v>
      </c>
      <c r="R451" s="219" t="s">
        <v>536</v>
      </c>
      <c r="S451" s="212"/>
      <c r="T451" s="212"/>
      <c r="U451" s="212"/>
      <c r="V451" s="212"/>
      <c r="W451" s="212"/>
      <c r="X451" s="213"/>
      <c r="Y451" s="213"/>
    </row>
    <row r="452" spans="1:25" x14ac:dyDescent="0.35">
      <c r="A452" s="194" t="s">
        <v>223</v>
      </c>
      <c r="B452" s="190" t="s">
        <v>48</v>
      </c>
      <c r="Q452" s="218" t="s">
        <v>778</v>
      </c>
      <c r="R452" s="219" t="s">
        <v>536</v>
      </c>
      <c r="S452" s="212"/>
      <c r="T452" s="212"/>
      <c r="U452" s="212"/>
      <c r="V452" s="212"/>
      <c r="W452" s="212"/>
      <c r="X452" s="213"/>
      <c r="Y452" s="213"/>
    </row>
    <row r="453" spans="1:25" x14ac:dyDescent="0.35">
      <c r="A453" s="194" t="s">
        <v>224</v>
      </c>
      <c r="B453" s="190" t="s">
        <v>48</v>
      </c>
      <c r="Q453" s="218" t="s">
        <v>779</v>
      </c>
      <c r="R453" s="219" t="s">
        <v>536</v>
      </c>
      <c r="S453" s="212"/>
      <c r="T453" s="212"/>
      <c r="U453" s="212"/>
      <c r="V453" s="212"/>
      <c r="W453" s="212"/>
      <c r="X453" s="213"/>
      <c r="Y453" s="213"/>
    </row>
    <row r="454" spans="1:25" x14ac:dyDescent="0.35">
      <c r="A454" s="194" t="s">
        <v>227</v>
      </c>
      <c r="B454" s="190" t="s">
        <v>48</v>
      </c>
      <c r="Q454" s="218" t="s">
        <v>781</v>
      </c>
      <c r="R454" s="219" t="s">
        <v>536</v>
      </c>
      <c r="S454" s="212"/>
      <c r="T454" s="212"/>
      <c r="U454" s="212"/>
      <c r="V454" s="212"/>
      <c r="W454" s="212"/>
      <c r="X454" s="213"/>
      <c r="Y454" s="213"/>
    </row>
    <row r="455" spans="1:25" x14ac:dyDescent="0.35">
      <c r="A455" s="194" t="s">
        <v>226</v>
      </c>
      <c r="B455" s="190" t="s">
        <v>48</v>
      </c>
      <c r="Q455" s="218" t="s">
        <v>780</v>
      </c>
      <c r="R455" s="219" t="s">
        <v>536</v>
      </c>
      <c r="S455" s="212"/>
      <c r="T455" s="212"/>
      <c r="U455" s="212"/>
      <c r="V455" s="212"/>
      <c r="W455" s="212"/>
      <c r="X455" s="213"/>
      <c r="Y455" s="213"/>
    </row>
    <row r="456" spans="1:25" x14ac:dyDescent="0.35">
      <c r="A456" s="194" t="s">
        <v>225</v>
      </c>
      <c r="B456" s="190" t="s">
        <v>48</v>
      </c>
      <c r="Q456" s="218" t="s">
        <v>788</v>
      </c>
      <c r="R456" s="219" t="s">
        <v>536</v>
      </c>
      <c r="S456" s="212"/>
      <c r="T456" s="212"/>
      <c r="U456" s="212"/>
      <c r="V456" s="212"/>
      <c r="W456" s="212"/>
      <c r="X456" s="213"/>
      <c r="Y456" s="213"/>
    </row>
    <row r="457" spans="1:25" x14ac:dyDescent="0.35">
      <c r="A457" s="194" t="s">
        <v>222</v>
      </c>
      <c r="B457" s="190" t="s">
        <v>48</v>
      </c>
      <c r="Q457" s="218" t="s">
        <v>777</v>
      </c>
      <c r="R457" s="219" t="s">
        <v>536</v>
      </c>
      <c r="S457" s="212"/>
      <c r="T457" s="212"/>
      <c r="U457" s="212"/>
      <c r="V457" s="212"/>
      <c r="W457" s="212"/>
      <c r="X457" s="213"/>
      <c r="Y457" s="213"/>
    </row>
    <row r="458" spans="1:25" x14ac:dyDescent="0.35">
      <c r="A458" s="194" t="s">
        <v>230</v>
      </c>
      <c r="B458" s="190" t="s">
        <v>48</v>
      </c>
      <c r="Q458" s="218" t="s">
        <v>789</v>
      </c>
      <c r="R458" s="219" t="s">
        <v>536</v>
      </c>
      <c r="S458" s="212"/>
      <c r="T458" s="212"/>
      <c r="U458" s="212"/>
      <c r="V458" s="212"/>
      <c r="W458" s="212"/>
      <c r="X458" s="213"/>
      <c r="Y458" s="213"/>
    </row>
    <row r="459" spans="1:25" x14ac:dyDescent="0.35">
      <c r="A459" s="194" t="s">
        <v>231</v>
      </c>
      <c r="B459" s="190" t="s">
        <v>48</v>
      </c>
      <c r="Q459" s="218" t="s">
        <v>790</v>
      </c>
      <c r="R459" s="219" t="s">
        <v>536</v>
      </c>
      <c r="S459" s="211"/>
      <c r="T459" s="211"/>
      <c r="U459" s="211"/>
      <c r="V459" s="211"/>
      <c r="W459" s="211"/>
      <c r="X459" s="211"/>
      <c r="Y459" s="211"/>
    </row>
    <row r="460" spans="1:25" x14ac:dyDescent="0.35">
      <c r="A460" s="194" t="s">
        <v>232</v>
      </c>
      <c r="B460" s="190" t="s">
        <v>48</v>
      </c>
      <c r="Q460" s="218" t="s">
        <v>791</v>
      </c>
      <c r="R460" s="219" t="s">
        <v>536</v>
      </c>
      <c r="S460" s="211"/>
      <c r="T460" s="211"/>
      <c r="U460" s="211"/>
      <c r="V460" s="211"/>
      <c r="W460" s="211"/>
      <c r="X460" s="211"/>
      <c r="Y460" s="211"/>
    </row>
    <row r="461" spans="1:25" x14ac:dyDescent="0.35">
      <c r="A461" s="194" t="s">
        <v>233</v>
      </c>
      <c r="B461" s="190" t="s">
        <v>48</v>
      </c>
      <c r="Q461" s="218" t="s">
        <v>558</v>
      </c>
      <c r="R461" s="219" t="s">
        <v>536</v>
      </c>
      <c r="S461" s="211"/>
      <c r="T461" s="211"/>
      <c r="U461" s="211"/>
      <c r="V461" s="211"/>
      <c r="W461" s="211"/>
      <c r="X461" s="211"/>
      <c r="Y461" s="211"/>
    </row>
    <row r="462" spans="1:25" x14ac:dyDescent="0.35">
      <c r="A462" s="194" t="s">
        <v>234</v>
      </c>
      <c r="B462" s="190" t="s">
        <v>1</v>
      </c>
      <c r="Q462" s="218" t="s">
        <v>792</v>
      </c>
      <c r="R462" s="219" t="s">
        <v>1</v>
      </c>
      <c r="S462" s="211"/>
      <c r="T462" s="211"/>
      <c r="U462" s="211"/>
      <c r="V462" s="211"/>
      <c r="W462" s="211"/>
      <c r="X462" s="211"/>
      <c r="Y462" s="211"/>
    </row>
    <row r="463" spans="1:25" x14ac:dyDescent="0.35">
      <c r="A463" s="194" t="s">
        <v>1520</v>
      </c>
      <c r="B463" s="190" t="s">
        <v>48</v>
      </c>
      <c r="Q463" s="218" t="s">
        <v>1522</v>
      </c>
      <c r="R463" s="219" t="s">
        <v>536</v>
      </c>
      <c r="S463" s="211"/>
      <c r="T463" s="211"/>
      <c r="U463" s="211"/>
      <c r="V463" s="211"/>
      <c r="W463" s="211"/>
      <c r="X463" s="211"/>
      <c r="Y463" s="211"/>
    </row>
    <row r="464" spans="1:25" x14ac:dyDescent="0.35">
      <c r="A464" s="194" t="s">
        <v>447</v>
      </c>
      <c r="B464" s="190" t="s">
        <v>1</v>
      </c>
      <c r="Q464" s="218" t="s">
        <v>793</v>
      </c>
      <c r="R464" s="219" t="s">
        <v>1</v>
      </c>
      <c r="S464" s="211"/>
      <c r="T464" s="211"/>
      <c r="U464" s="211"/>
      <c r="V464" s="211"/>
      <c r="W464" s="211"/>
      <c r="X464" s="211"/>
      <c r="Y464" s="211"/>
    </row>
    <row r="465" spans="1:25" x14ac:dyDescent="0.35">
      <c r="A465" s="194" t="s">
        <v>449</v>
      </c>
      <c r="B465" s="190" t="s">
        <v>48</v>
      </c>
      <c r="Q465" s="218" t="s">
        <v>794</v>
      </c>
      <c r="R465" s="219" t="s">
        <v>536</v>
      </c>
      <c r="S465" s="211"/>
      <c r="T465" s="211"/>
      <c r="U465" s="211"/>
      <c r="V465" s="211"/>
      <c r="W465" s="211"/>
      <c r="X465" s="211"/>
      <c r="Y465" s="211"/>
    </row>
    <row r="466" spans="1:25" x14ac:dyDescent="0.35">
      <c r="A466" s="194" t="s">
        <v>448</v>
      </c>
      <c r="B466" s="190" t="s">
        <v>1</v>
      </c>
      <c r="Q466" s="218" t="s">
        <v>795</v>
      </c>
      <c r="R466" s="219" t="s">
        <v>1</v>
      </c>
      <c r="S466" s="211"/>
      <c r="T466" s="211"/>
      <c r="U466" s="211"/>
      <c r="V466" s="211"/>
      <c r="W466" s="211"/>
      <c r="X466" s="211"/>
      <c r="Y466" s="211"/>
    </row>
    <row r="468" spans="1:25" x14ac:dyDescent="0.35">
      <c r="A468" s="42" t="s">
        <v>417</v>
      </c>
      <c r="Q468" s="199" t="s">
        <v>672</v>
      </c>
    </row>
    <row r="469" spans="1:25" x14ac:dyDescent="0.35">
      <c r="A469" s="85" t="s">
        <v>1375</v>
      </c>
      <c r="Q469" s="199" t="s">
        <v>1376</v>
      </c>
    </row>
    <row r="470" spans="1:25" x14ac:dyDescent="0.35">
      <c r="A470" s="199" t="s">
        <v>1526</v>
      </c>
      <c r="Q470" s="199" t="s">
        <v>1525</v>
      </c>
    </row>
    <row r="471" spans="1:25" x14ac:dyDescent="0.35">
      <c r="A471" s="199" t="s">
        <v>1523</v>
      </c>
      <c r="Q471" s="199" t="s">
        <v>1524</v>
      </c>
    </row>
    <row r="472" spans="1:25" s="204" customFormat="1" x14ac:dyDescent="0.35">
      <c r="A472" s="203" t="s">
        <v>642</v>
      </c>
      <c r="B472" s="203"/>
      <c r="C472" s="203"/>
      <c r="D472" s="203"/>
      <c r="E472" s="203"/>
      <c r="F472" s="203"/>
      <c r="G472" s="203"/>
      <c r="H472" s="203"/>
      <c r="I472" s="203"/>
      <c r="J472" s="203"/>
      <c r="K472" s="203"/>
      <c r="L472" s="203"/>
      <c r="M472" s="203"/>
      <c r="N472" s="203"/>
      <c r="O472" s="203"/>
      <c r="P472" s="203"/>
      <c r="Q472" s="214"/>
      <c r="R472" s="214"/>
      <c r="S472" s="214"/>
      <c r="T472" s="214"/>
      <c r="U472" s="214"/>
      <c r="V472" s="214"/>
      <c r="W472" s="214"/>
      <c r="X472" s="214"/>
      <c r="Y472" s="214"/>
    </row>
    <row r="473" spans="1:25" x14ac:dyDescent="0.35">
      <c r="A473" s="196" t="s">
        <v>140</v>
      </c>
      <c r="B473" s="195"/>
      <c r="Q473" s="215" t="s">
        <v>1053</v>
      </c>
      <c r="R473" s="216"/>
      <c r="S473" s="211"/>
      <c r="T473" s="211"/>
      <c r="U473" s="211"/>
      <c r="V473" s="211"/>
      <c r="W473" s="211"/>
      <c r="X473" s="211"/>
      <c r="Y473" s="211"/>
    </row>
    <row r="475" spans="1:25" x14ac:dyDescent="0.35">
      <c r="A475" s="196"/>
      <c r="B475" s="193" t="s">
        <v>44</v>
      </c>
      <c r="Q475" s="215"/>
      <c r="R475" s="217" t="s">
        <v>529</v>
      </c>
      <c r="S475" s="211"/>
      <c r="T475" s="211"/>
      <c r="U475" s="211"/>
      <c r="V475" s="211"/>
      <c r="W475" s="211"/>
      <c r="X475" s="211"/>
      <c r="Y475" s="211"/>
    </row>
    <row r="477" spans="1:25" x14ac:dyDescent="0.35">
      <c r="A477" s="196" t="s">
        <v>132</v>
      </c>
      <c r="B477" s="193"/>
      <c r="Q477" s="215" t="s">
        <v>1072</v>
      </c>
      <c r="R477" s="217"/>
      <c r="S477" s="211"/>
      <c r="T477" s="211"/>
      <c r="U477" s="211"/>
      <c r="V477" s="211"/>
      <c r="W477" s="211"/>
      <c r="X477" s="211"/>
      <c r="Y477" s="211"/>
    </row>
    <row r="478" spans="1:25" x14ac:dyDescent="0.35">
      <c r="A478" s="194" t="s">
        <v>126</v>
      </c>
      <c r="B478" s="193" t="s">
        <v>57</v>
      </c>
      <c r="Q478" s="218" t="s">
        <v>796</v>
      </c>
      <c r="R478" s="217" t="s">
        <v>675</v>
      </c>
      <c r="S478" s="211"/>
      <c r="T478" s="211"/>
      <c r="U478" s="211"/>
      <c r="V478" s="211"/>
      <c r="W478" s="211"/>
      <c r="X478" s="211"/>
      <c r="Y478" s="211"/>
    </row>
    <row r="479" spans="1:25" x14ac:dyDescent="0.35">
      <c r="A479" s="194" t="s">
        <v>127</v>
      </c>
      <c r="B479" s="193" t="s">
        <v>1082</v>
      </c>
      <c r="C479" s="192" t="s">
        <v>4</v>
      </c>
      <c r="D479" s="192" t="s">
        <v>4</v>
      </c>
      <c r="E479" s="192" t="s">
        <v>4</v>
      </c>
      <c r="F479" s="192" t="s">
        <v>4</v>
      </c>
      <c r="G479" s="192" t="s">
        <v>4</v>
      </c>
      <c r="H479" s="199" t="s">
        <v>4</v>
      </c>
      <c r="Q479" s="218" t="s">
        <v>797</v>
      </c>
      <c r="R479" s="217" t="s">
        <v>1083</v>
      </c>
      <c r="S479" s="223" t="s">
        <v>1084</v>
      </c>
      <c r="T479" s="223" t="s">
        <v>1084</v>
      </c>
      <c r="U479" s="223" t="s">
        <v>1084</v>
      </c>
      <c r="V479" s="223" t="s">
        <v>1084</v>
      </c>
      <c r="W479" s="223" t="s">
        <v>1084</v>
      </c>
      <c r="X479" s="223" t="s">
        <v>1084</v>
      </c>
      <c r="Y479" s="213"/>
    </row>
    <row r="480" spans="1:25" x14ac:dyDescent="0.35">
      <c r="A480" s="194" t="s">
        <v>128</v>
      </c>
      <c r="B480" s="193" t="s">
        <v>57</v>
      </c>
      <c r="Q480" s="218" t="s">
        <v>1033</v>
      </c>
      <c r="R480" s="217" t="s">
        <v>675</v>
      </c>
      <c r="S480" s="212"/>
      <c r="T480" s="212"/>
      <c r="U480" s="212"/>
      <c r="V480" s="212"/>
      <c r="W480" s="212"/>
      <c r="X480" s="213"/>
      <c r="Y480" s="213"/>
    </row>
    <row r="481" spans="1:25" x14ac:dyDescent="0.35">
      <c r="A481" s="194" t="s">
        <v>129</v>
      </c>
      <c r="B481" s="193" t="s">
        <v>57</v>
      </c>
      <c r="Q481" s="218" t="s">
        <v>798</v>
      </c>
      <c r="R481" s="217" t="s">
        <v>675</v>
      </c>
      <c r="S481" s="212"/>
      <c r="T481" s="212"/>
      <c r="U481" s="212"/>
      <c r="V481" s="212"/>
      <c r="W481" s="212"/>
      <c r="X481" s="213"/>
      <c r="Y481" s="213"/>
    </row>
    <row r="482" spans="1:25" x14ac:dyDescent="0.35">
      <c r="A482" s="194" t="s">
        <v>130</v>
      </c>
      <c r="B482" s="193" t="s">
        <v>57</v>
      </c>
      <c r="Q482" s="218" t="s">
        <v>799</v>
      </c>
      <c r="R482" s="217" t="s">
        <v>675</v>
      </c>
      <c r="S482" s="212"/>
      <c r="T482" s="212"/>
      <c r="U482" s="212"/>
      <c r="V482" s="212"/>
      <c r="W482" s="212"/>
      <c r="X482" s="213"/>
      <c r="Y482" s="213"/>
    </row>
    <row r="483" spans="1:25" x14ac:dyDescent="0.35">
      <c r="A483" s="194" t="s">
        <v>61</v>
      </c>
      <c r="B483" s="193" t="s">
        <v>57</v>
      </c>
      <c r="Q483" s="218" t="s">
        <v>800</v>
      </c>
      <c r="R483" s="217" t="s">
        <v>675</v>
      </c>
      <c r="S483" s="212"/>
      <c r="T483" s="212"/>
      <c r="U483" s="212"/>
      <c r="V483" s="212"/>
      <c r="W483" s="212"/>
      <c r="X483" s="213"/>
      <c r="Y483" s="213"/>
    </row>
    <row r="484" spans="1:25" x14ac:dyDescent="0.35">
      <c r="A484" s="194" t="s">
        <v>131</v>
      </c>
      <c r="B484" s="193" t="s">
        <v>1</v>
      </c>
      <c r="Q484" s="218" t="s">
        <v>801</v>
      </c>
      <c r="R484" s="217" t="s">
        <v>1</v>
      </c>
      <c r="S484" s="212"/>
      <c r="T484" s="212"/>
      <c r="U484" s="212"/>
      <c r="V484" s="212"/>
      <c r="W484" s="212"/>
      <c r="X484" s="213"/>
      <c r="Y484" s="213"/>
    </row>
    <row r="485" spans="1:25" x14ac:dyDescent="0.35">
      <c r="A485" s="194" t="s">
        <v>148</v>
      </c>
      <c r="B485" s="190" t="s">
        <v>142</v>
      </c>
      <c r="Q485" s="218" t="s">
        <v>802</v>
      </c>
      <c r="R485" s="219" t="s">
        <v>803</v>
      </c>
      <c r="S485" s="212"/>
      <c r="T485" s="212"/>
      <c r="U485" s="212"/>
      <c r="V485" s="212"/>
      <c r="W485" s="212"/>
      <c r="X485" s="213"/>
      <c r="Y485" s="213"/>
    </row>
    <row r="486" spans="1:25" x14ac:dyDescent="0.35">
      <c r="A486" s="194" t="s">
        <v>436</v>
      </c>
      <c r="B486" s="193" t="s">
        <v>1</v>
      </c>
      <c r="Q486" s="218" t="s">
        <v>804</v>
      </c>
      <c r="R486" s="217" t="s">
        <v>1</v>
      </c>
      <c r="S486" s="212"/>
      <c r="T486" s="212"/>
      <c r="U486" s="212"/>
      <c r="V486" s="212"/>
      <c r="W486" s="212"/>
      <c r="X486" s="213"/>
      <c r="Y486" s="213"/>
    </row>
    <row r="487" spans="1:25" x14ac:dyDescent="0.35">
      <c r="A487" s="194" t="s">
        <v>437</v>
      </c>
      <c r="B487" s="190" t="s">
        <v>142</v>
      </c>
      <c r="Q487" s="218" t="s">
        <v>805</v>
      </c>
      <c r="R487" s="219" t="s">
        <v>803</v>
      </c>
      <c r="S487" s="212"/>
      <c r="T487" s="212"/>
      <c r="U487" s="212"/>
      <c r="V487" s="212"/>
      <c r="W487" s="212"/>
      <c r="X487" s="213"/>
      <c r="Y487" s="213"/>
    </row>
    <row r="488" spans="1:25" x14ac:dyDescent="0.35">
      <c r="A488" s="194" t="s">
        <v>438</v>
      </c>
      <c r="B488" s="193" t="s">
        <v>1</v>
      </c>
      <c r="Q488" s="218" t="s">
        <v>806</v>
      </c>
      <c r="R488" s="217" t="s">
        <v>1</v>
      </c>
      <c r="S488" s="212"/>
      <c r="T488" s="212"/>
      <c r="U488" s="212"/>
      <c r="V488" s="212"/>
      <c r="W488" s="212"/>
      <c r="X488" s="213"/>
      <c r="Y488" s="213"/>
    </row>
    <row r="489" spans="1:25" x14ac:dyDescent="0.35">
      <c r="A489" s="194" t="s">
        <v>60</v>
      </c>
      <c r="B489" s="193" t="s">
        <v>1</v>
      </c>
      <c r="Q489" s="218" t="s">
        <v>680</v>
      </c>
      <c r="R489" s="217" t="s">
        <v>1</v>
      </c>
      <c r="S489" s="212"/>
      <c r="T489" s="212"/>
      <c r="U489" s="212"/>
      <c r="V489" s="212"/>
      <c r="W489" s="212"/>
      <c r="X489" s="213"/>
      <c r="Y489" s="213"/>
    </row>
    <row r="490" spans="1:25" x14ac:dyDescent="0.35">
      <c r="A490" s="194" t="s">
        <v>10</v>
      </c>
      <c r="B490" s="193" t="s">
        <v>1</v>
      </c>
      <c r="Q490" s="218" t="s">
        <v>681</v>
      </c>
      <c r="R490" s="217" t="s">
        <v>1</v>
      </c>
      <c r="S490" s="212"/>
      <c r="T490" s="212"/>
      <c r="U490" s="212"/>
      <c r="V490" s="212"/>
      <c r="W490" s="212"/>
      <c r="X490" s="213"/>
      <c r="Y490" s="213"/>
    </row>
    <row r="492" spans="1:25" x14ac:dyDescent="0.35">
      <c r="A492" s="196" t="s">
        <v>133</v>
      </c>
      <c r="B492" s="193"/>
      <c r="Q492" s="215" t="s">
        <v>807</v>
      </c>
      <c r="R492" s="217"/>
      <c r="S492" s="212"/>
      <c r="T492" s="212"/>
      <c r="U492" s="212"/>
      <c r="V492" s="212"/>
      <c r="W492" s="212"/>
      <c r="X492" s="213"/>
      <c r="Y492" s="213"/>
    </row>
    <row r="493" spans="1:25" x14ac:dyDescent="0.35">
      <c r="A493" s="194" t="s">
        <v>135</v>
      </c>
      <c r="B493" s="190" t="s">
        <v>1</v>
      </c>
      <c r="Q493" s="218" t="s">
        <v>808</v>
      </c>
      <c r="R493" s="219" t="s">
        <v>1</v>
      </c>
      <c r="S493" s="212"/>
      <c r="T493" s="212"/>
      <c r="U493" s="212"/>
      <c r="V493" s="212"/>
      <c r="W493" s="212"/>
      <c r="X493" s="213"/>
      <c r="Y493" s="213"/>
    </row>
    <row r="494" spans="1:25" x14ac:dyDescent="0.35">
      <c r="A494" s="194" t="s">
        <v>136</v>
      </c>
      <c r="B494" s="190" t="s">
        <v>1</v>
      </c>
      <c r="Q494" s="218" t="s">
        <v>809</v>
      </c>
      <c r="R494" s="219" t="s">
        <v>1</v>
      </c>
      <c r="S494" s="212"/>
      <c r="T494" s="212"/>
      <c r="U494" s="212"/>
      <c r="V494" s="212"/>
      <c r="W494" s="212"/>
      <c r="X494" s="213"/>
      <c r="Y494" s="213"/>
    </row>
    <row r="495" spans="1:25" x14ac:dyDescent="0.35">
      <c r="A495" s="194" t="s">
        <v>1201</v>
      </c>
      <c r="B495" s="190" t="s">
        <v>1</v>
      </c>
      <c r="Q495" s="218" t="s">
        <v>810</v>
      </c>
      <c r="R495" s="219" t="s">
        <v>1</v>
      </c>
      <c r="S495" s="212"/>
      <c r="T495" s="212"/>
      <c r="U495" s="212"/>
      <c r="V495" s="212"/>
      <c r="W495" s="212"/>
      <c r="X495" s="213"/>
      <c r="Y495" s="213"/>
    </row>
    <row r="496" spans="1:25" x14ac:dyDescent="0.35">
      <c r="A496" s="194" t="s">
        <v>137</v>
      </c>
      <c r="B496" s="190" t="s">
        <v>1</v>
      </c>
      <c r="Q496" s="218" t="s">
        <v>811</v>
      </c>
      <c r="R496" s="219" t="s">
        <v>1</v>
      </c>
      <c r="S496" s="212"/>
      <c r="T496" s="212"/>
      <c r="U496" s="212"/>
      <c r="V496" s="212"/>
      <c r="W496" s="212"/>
      <c r="X496" s="213"/>
      <c r="Y496" s="213"/>
    </row>
    <row r="498" spans="1:25" x14ac:dyDescent="0.35">
      <c r="A498" s="196" t="s">
        <v>138</v>
      </c>
      <c r="B498" s="193"/>
      <c r="Q498" s="215" t="s">
        <v>812</v>
      </c>
      <c r="R498" s="217"/>
      <c r="S498" s="212"/>
      <c r="T498" s="212"/>
      <c r="U498" s="212"/>
      <c r="V498" s="212"/>
      <c r="W498" s="212"/>
      <c r="X498" s="213"/>
      <c r="Y498" s="213"/>
    </row>
    <row r="499" spans="1:25" x14ac:dyDescent="0.35">
      <c r="A499" s="194" t="s">
        <v>60</v>
      </c>
      <c r="B499" s="190" t="s">
        <v>57</v>
      </c>
      <c r="Q499" s="218" t="s">
        <v>680</v>
      </c>
      <c r="R499" s="219" t="s">
        <v>675</v>
      </c>
      <c r="S499" s="212"/>
      <c r="T499" s="212"/>
      <c r="U499" s="212"/>
      <c r="V499" s="212"/>
      <c r="W499" s="212"/>
      <c r="X499" s="213"/>
      <c r="Y499" s="213"/>
    </row>
    <row r="500" spans="1:25" x14ac:dyDescent="0.35">
      <c r="A500" s="194" t="s">
        <v>10</v>
      </c>
      <c r="B500" s="190" t="s">
        <v>57</v>
      </c>
      <c r="Q500" s="218" t="s">
        <v>681</v>
      </c>
      <c r="R500" s="219" t="s">
        <v>675</v>
      </c>
      <c r="S500" s="212"/>
      <c r="T500" s="212"/>
      <c r="U500" s="212"/>
      <c r="V500" s="212"/>
      <c r="W500" s="212"/>
      <c r="X500" s="213"/>
      <c r="Y500" s="213"/>
    </row>
    <row r="501" spans="1:25" x14ac:dyDescent="0.35">
      <c r="A501" s="194" t="s">
        <v>76</v>
      </c>
      <c r="B501" s="190" t="s">
        <v>1</v>
      </c>
      <c r="Q501" s="218" t="s">
        <v>677</v>
      </c>
      <c r="R501" s="219" t="s">
        <v>1</v>
      </c>
      <c r="S501" s="212"/>
      <c r="T501" s="212"/>
      <c r="U501" s="212"/>
      <c r="V501" s="212"/>
      <c r="W501" s="212"/>
      <c r="X501" s="213"/>
      <c r="Y501" s="213"/>
    </row>
    <row r="503" spans="1:25" x14ac:dyDescent="0.35">
      <c r="A503" s="196" t="s">
        <v>141</v>
      </c>
      <c r="B503" s="193"/>
      <c r="Q503" s="215" t="s">
        <v>813</v>
      </c>
      <c r="R503" s="217"/>
      <c r="S503" s="212"/>
      <c r="T503" s="212"/>
      <c r="U503" s="212"/>
      <c r="V503" s="212"/>
      <c r="W503" s="212"/>
      <c r="X503" s="213"/>
      <c r="Y503" s="213"/>
    </row>
    <row r="504" spans="1:25" x14ac:dyDescent="0.35">
      <c r="A504" s="194" t="s">
        <v>143</v>
      </c>
      <c r="B504" s="190" t="s">
        <v>57</v>
      </c>
      <c r="Q504" s="218" t="s">
        <v>814</v>
      </c>
      <c r="R504" s="219" t="s">
        <v>675</v>
      </c>
      <c r="S504" s="212"/>
      <c r="T504" s="212"/>
      <c r="U504" s="212"/>
      <c r="V504" s="212"/>
      <c r="W504" s="212"/>
      <c r="X504" s="213"/>
      <c r="Y504" s="213"/>
    </row>
    <row r="505" spans="1:25" x14ac:dyDescent="0.35">
      <c r="A505" s="194" t="s">
        <v>433</v>
      </c>
      <c r="B505" s="190" t="s">
        <v>57</v>
      </c>
      <c r="Q505" s="218" t="s">
        <v>815</v>
      </c>
      <c r="R505" s="219" t="s">
        <v>675</v>
      </c>
      <c r="S505" s="212"/>
      <c r="T505" s="212"/>
      <c r="U505" s="212"/>
      <c r="V505" s="212"/>
      <c r="W505" s="212"/>
      <c r="X505" s="213"/>
      <c r="Y505" s="213"/>
    </row>
    <row r="506" spans="1:25" x14ac:dyDescent="0.35">
      <c r="A506" s="194" t="s">
        <v>101</v>
      </c>
      <c r="B506" s="190" t="s">
        <v>57</v>
      </c>
      <c r="Q506" s="218" t="s">
        <v>685</v>
      </c>
      <c r="R506" s="219" t="s">
        <v>675</v>
      </c>
      <c r="S506" s="212"/>
      <c r="T506" s="212"/>
      <c r="U506" s="212"/>
      <c r="V506" s="212"/>
      <c r="W506" s="212"/>
      <c r="X506" s="213"/>
      <c r="Y506" s="213"/>
    </row>
    <row r="508" spans="1:25" x14ac:dyDescent="0.35">
      <c r="A508" s="196" t="s">
        <v>139</v>
      </c>
      <c r="B508" s="193"/>
      <c r="Q508" s="215" t="s">
        <v>1034</v>
      </c>
      <c r="R508" s="217"/>
      <c r="S508" s="212"/>
      <c r="T508" s="212"/>
      <c r="U508" s="212"/>
      <c r="V508" s="212"/>
      <c r="W508" s="212"/>
      <c r="X508" s="213"/>
      <c r="Y508" s="213"/>
    </row>
    <row r="509" spans="1:25" x14ac:dyDescent="0.35">
      <c r="A509" s="194" t="s">
        <v>13</v>
      </c>
      <c r="B509" s="190" t="s">
        <v>57</v>
      </c>
      <c r="Q509" s="218" t="s">
        <v>1073</v>
      </c>
      <c r="R509" s="219" t="s">
        <v>675</v>
      </c>
      <c r="S509" s="212"/>
      <c r="T509" s="212"/>
      <c r="U509" s="212"/>
      <c r="V509" s="212"/>
      <c r="W509" s="212"/>
      <c r="X509" s="213"/>
      <c r="Y509" s="213"/>
    </row>
    <row r="510" spans="1:25" x14ac:dyDescent="0.35">
      <c r="A510" s="194" t="s">
        <v>14</v>
      </c>
      <c r="B510" s="190" t="s">
        <v>57</v>
      </c>
      <c r="Q510" s="218" t="s">
        <v>816</v>
      </c>
      <c r="R510" s="219" t="s">
        <v>675</v>
      </c>
      <c r="S510" s="212"/>
      <c r="T510" s="212"/>
      <c r="U510" s="212"/>
      <c r="V510" s="212"/>
      <c r="W510" s="212"/>
      <c r="X510" s="213"/>
      <c r="Y510" s="213"/>
    </row>
    <row r="511" spans="1:25" x14ac:dyDescent="0.35">
      <c r="A511" s="194" t="s">
        <v>15</v>
      </c>
      <c r="B511" s="190" t="s">
        <v>57</v>
      </c>
      <c r="Q511" s="218" t="s">
        <v>817</v>
      </c>
      <c r="R511" s="219" t="s">
        <v>675</v>
      </c>
      <c r="S511" s="212"/>
      <c r="T511" s="212"/>
      <c r="U511" s="212"/>
      <c r="V511" s="212"/>
      <c r="W511" s="212"/>
      <c r="X511" s="213"/>
      <c r="Y511" s="213"/>
    </row>
    <row r="513" spans="1:25" x14ac:dyDescent="0.35">
      <c r="A513" s="196" t="s">
        <v>144</v>
      </c>
      <c r="B513" s="193"/>
      <c r="Q513" s="215" t="s">
        <v>1035</v>
      </c>
      <c r="R513" s="217"/>
      <c r="S513" s="212"/>
      <c r="T513" s="212"/>
      <c r="U513" s="212"/>
      <c r="V513" s="212"/>
      <c r="W513" s="212"/>
      <c r="X513" s="213"/>
      <c r="Y513" s="213"/>
    </row>
    <row r="514" spans="1:25" x14ac:dyDescent="0.35">
      <c r="A514" s="194" t="s">
        <v>510</v>
      </c>
      <c r="B514" s="193" t="s">
        <v>1</v>
      </c>
      <c r="Q514" s="218" t="s">
        <v>818</v>
      </c>
      <c r="R514" s="217" t="s">
        <v>1</v>
      </c>
      <c r="S514" s="212"/>
      <c r="T514" s="212"/>
      <c r="U514" s="212"/>
      <c r="V514" s="212"/>
      <c r="W514" s="212"/>
      <c r="X514" s="213"/>
      <c r="Y514" s="213"/>
    </row>
    <row r="515" spans="1:25" x14ac:dyDescent="0.35">
      <c r="A515" s="194" t="s">
        <v>511</v>
      </c>
      <c r="B515" s="193" t="s">
        <v>1</v>
      </c>
      <c r="Q515" s="218" t="s">
        <v>819</v>
      </c>
      <c r="R515" s="217" t="s">
        <v>1</v>
      </c>
      <c r="S515" s="212"/>
      <c r="T515" s="212"/>
      <c r="U515" s="212"/>
      <c r="V515" s="212"/>
      <c r="W515" s="212"/>
      <c r="X515" s="213"/>
      <c r="Y515" s="213"/>
    </row>
    <row r="516" spans="1:25" x14ac:dyDescent="0.35">
      <c r="A516" s="194" t="s">
        <v>145</v>
      </c>
      <c r="B516" s="193" t="s">
        <v>1</v>
      </c>
      <c r="Q516" s="218" t="s">
        <v>820</v>
      </c>
      <c r="R516" s="217" t="s">
        <v>1</v>
      </c>
      <c r="S516" s="212"/>
      <c r="T516" s="212"/>
      <c r="U516" s="212"/>
      <c r="V516" s="212"/>
      <c r="W516" s="212"/>
      <c r="X516" s="213"/>
      <c r="Y516" s="213"/>
    </row>
    <row r="517" spans="1:25" x14ac:dyDescent="0.35">
      <c r="A517" s="194" t="s">
        <v>512</v>
      </c>
      <c r="B517" s="193" t="s">
        <v>1</v>
      </c>
      <c r="Q517" s="218" t="s">
        <v>821</v>
      </c>
      <c r="R517" s="217" t="s">
        <v>1</v>
      </c>
      <c r="S517" s="212"/>
      <c r="T517" s="212"/>
      <c r="U517" s="212"/>
      <c r="V517" s="212"/>
      <c r="W517" s="212"/>
      <c r="X517" s="213"/>
      <c r="Y517" s="213"/>
    </row>
    <row r="518" spans="1:25" x14ac:dyDescent="0.35">
      <c r="A518" s="194"/>
      <c r="B518" s="193"/>
      <c r="Q518" s="218"/>
      <c r="R518" s="217"/>
      <c r="S518" s="212"/>
      <c r="T518" s="212"/>
      <c r="U518" s="212"/>
      <c r="V518" s="212"/>
      <c r="W518" s="212"/>
      <c r="X518" s="213"/>
      <c r="Y518" s="213"/>
    </row>
    <row r="519" spans="1:25" x14ac:dyDescent="0.35">
      <c r="A519" s="196" t="s">
        <v>16</v>
      </c>
      <c r="B519" s="193"/>
      <c r="Q519" s="215" t="s">
        <v>822</v>
      </c>
      <c r="R519" s="217"/>
      <c r="S519" s="212"/>
      <c r="T519" s="212"/>
      <c r="U519" s="212"/>
      <c r="V519" s="212"/>
      <c r="W519" s="212"/>
      <c r="X519" s="213"/>
      <c r="Y519" s="213"/>
    </row>
    <row r="520" spans="1:25" x14ac:dyDescent="0.35">
      <c r="A520" s="194" t="s">
        <v>61</v>
      </c>
      <c r="B520" s="190" t="s">
        <v>57</v>
      </c>
      <c r="Q520" s="218" t="s">
        <v>800</v>
      </c>
      <c r="R520" s="219" t="s">
        <v>675</v>
      </c>
      <c r="S520" s="212"/>
      <c r="T520" s="212"/>
      <c r="U520" s="212"/>
      <c r="V520" s="212"/>
      <c r="W520" s="212"/>
      <c r="X520" s="213"/>
      <c r="Y520" s="213"/>
    </row>
    <row r="521" spans="1:25" x14ac:dyDescent="0.35">
      <c r="A521" s="194" t="s">
        <v>60</v>
      </c>
      <c r="B521" s="190" t="s">
        <v>1</v>
      </c>
      <c r="Q521" s="218" t="s">
        <v>680</v>
      </c>
      <c r="R521" s="219" t="s">
        <v>1</v>
      </c>
      <c r="S521" s="212"/>
      <c r="T521" s="212"/>
      <c r="U521" s="212"/>
      <c r="V521" s="212"/>
      <c r="W521" s="212"/>
      <c r="X521" s="213"/>
      <c r="Y521" s="213"/>
    </row>
    <row r="522" spans="1:25" x14ac:dyDescent="0.35">
      <c r="A522" s="194" t="s">
        <v>10</v>
      </c>
      <c r="B522" s="190" t="s">
        <v>1</v>
      </c>
      <c r="Q522" s="218" t="s">
        <v>681</v>
      </c>
      <c r="R522" s="219" t="s">
        <v>1</v>
      </c>
      <c r="S522" s="212"/>
      <c r="T522" s="212"/>
      <c r="U522" s="212"/>
      <c r="V522" s="212"/>
      <c r="W522" s="212"/>
      <c r="X522" s="213"/>
      <c r="Y522" s="213"/>
    </row>
    <row r="524" spans="1:25" x14ac:dyDescent="0.35">
      <c r="A524" s="196" t="s">
        <v>149</v>
      </c>
      <c r="B524" s="193"/>
      <c r="Q524" s="215" t="s">
        <v>823</v>
      </c>
      <c r="R524" s="217"/>
      <c r="S524" s="212"/>
      <c r="T524" s="212"/>
      <c r="U524" s="212"/>
      <c r="V524" s="212"/>
      <c r="W524" s="212"/>
      <c r="X524" s="213"/>
      <c r="Y524" s="213"/>
    </row>
    <row r="525" spans="1:25" x14ac:dyDescent="0.35">
      <c r="A525" s="194" t="s">
        <v>215</v>
      </c>
      <c r="B525" s="190" t="s">
        <v>48</v>
      </c>
      <c r="Q525" s="218" t="s">
        <v>824</v>
      </c>
      <c r="R525" s="219" t="s">
        <v>536</v>
      </c>
      <c r="S525" s="212"/>
      <c r="T525" s="212"/>
      <c r="U525" s="212"/>
      <c r="V525" s="212"/>
      <c r="W525" s="212"/>
      <c r="X525" s="213"/>
      <c r="Y525" s="213"/>
    </row>
    <row r="526" spans="1:25" x14ac:dyDescent="0.35">
      <c r="A526" s="194" t="s">
        <v>1362</v>
      </c>
      <c r="B526" s="190" t="s">
        <v>48</v>
      </c>
      <c r="Q526" s="218" t="s">
        <v>825</v>
      </c>
      <c r="R526" s="219" t="s">
        <v>536</v>
      </c>
      <c r="S526" s="212"/>
      <c r="T526" s="212"/>
      <c r="U526" s="212"/>
      <c r="V526" s="212"/>
      <c r="W526" s="212"/>
      <c r="X526" s="213"/>
      <c r="Y526" s="213"/>
    </row>
    <row r="527" spans="1:25" x14ac:dyDescent="0.35">
      <c r="A527" s="194" t="s">
        <v>150</v>
      </c>
      <c r="B527" s="190" t="s">
        <v>48</v>
      </c>
      <c r="Q527" s="218" t="s">
        <v>826</v>
      </c>
      <c r="R527" s="219" t="s">
        <v>536</v>
      </c>
      <c r="S527" s="212"/>
      <c r="T527" s="212"/>
      <c r="U527" s="212"/>
      <c r="V527" s="212"/>
      <c r="W527" s="212"/>
      <c r="X527" s="213"/>
      <c r="Y527" s="213"/>
    </row>
    <row r="528" spans="1:25" x14ac:dyDescent="0.35">
      <c r="A528" s="194" t="s">
        <v>151</v>
      </c>
      <c r="B528" s="190" t="s">
        <v>48</v>
      </c>
      <c r="Q528" s="218" t="s">
        <v>827</v>
      </c>
      <c r="R528" s="219" t="s">
        <v>536</v>
      </c>
      <c r="S528" s="212"/>
      <c r="T528" s="212"/>
      <c r="U528" s="212"/>
      <c r="V528" s="212"/>
      <c r="W528" s="212"/>
      <c r="X528" s="213"/>
      <c r="Y528" s="213"/>
    </row>
    <row r="529" spans="1:25" x14ac:dyDescent="0.35">
      <c r="A529" s="194" t="s">
        <v>152</v>
      </c>
      <c r="B529" s="190" t="s">
        <v>48</v>
      </c>
      <c r="Q529" s="218" t="s">
        <v>828</v>
      </c>
      <c r="R529" s="219" t="s">
        <v>536</v>
      </c>
      <c r="S529" s="212"/>
      <c r="T529" s="212"/>
      <c r="U529" s="212"/>
      <c r="V529" s="212"/>
      <c r="W529" s="212"/>
      <c r="X529" s="213"/>
      <c r="Y529" s="213"/>
    </row>
    <row r="530" spans="1:25" x14ac:dyDescent="0.35">
      <c r="A530" s="194" t="s">
        <v>218</v>
      </c>
      <c r="B530" s="190" t="s">
        <v>48</v>
      </c>
      <c r="Q530" s="218" t="s">
        <v>829</v>
      </c>
      <c r="R530" s="219" t="s">
        <v>536</v>
      </c>
      <c r="S530" s="212"/>
      <c r="T530" s="212"/>
      <c r="U530" s="212"/>
      <c r="V530" s="212"/>
      <c r="W530" s="212"/>
      <c r="X530" s="213"/>
      <c r="Y530" s="213"/>
    </row>
    <row r="531" spans="1:25" x14ac:dyDescent="0.35">
      <c r="A531" s="194" t="s">
        <v>1363</v>
      </c>
      <c r="B531" s="190" t="s">
        <v>48</v>
      </c>
      <c r="Q531" s="218" t="s">
        <v>830</v>
      </c>
      <c r="R531" s="219" t="s">
        <v>536</v>
      </c>
      <c r="S531" s="212"/>
      <c r="T531" s="212"/>
      <c r="U531" s="212"/>
      <c r="V531" s="212"/>
      <c r="W531" s="212"/>
      <c r="X531" s="213"/>
      <c r="Y531" s="213"/>
    </row>
    <row r="532" spans="1:25" x14ac:dyDescent="0.35">
      <c r="A532" s="194" t="s">
        <v>17</v>
      </c>
      <c r="B532" s="190" t="s">
        <v>48</v>
      </c>
      <c r="Q532" s="218" t="s">
        <v>831</v>
      </c>
      <c r="R532" s="219" t="s">
        <v>536</v>
      </c>
      <c r="S532" s="212"/>
      <c r="T532" s="212"/>
      <c r="U532" s="212"/>
      <c r="V532" s="212"/>
      <c r="W532" s="212"/>
      <c r="X532" s="213"/>
      <c r="Y532" s="213"/>
    </row>
    <row r="533" spans="1:25" x14ac:dyDescent="0.35">
      <c r="A533" s="194" t="s">
        <v>18</v>
      </c>
      <c r="B533" s="190" t="s">
        <v>48</v>
      </c>
      <c r="Q533" s="218" t="s">
        <v>832</v>
      </c>
      <c r="R533" s="219" t="s">
        <v>536</v>
      </c>
      <c r="S533" s="212"/>
      <c r="T533" s="212"/>
      <c r="U533" s="212"/>
      <c r="V533" s="212"/>
      <c r="W533" s="212"/>
      <c r="X533" s="213"/>
      <c r="Y533" s="213"/>
    </row>
    <row r="534" spans="1:25" x14ac:dyDescent="0.35">
      <c r="A534" s="194" t="s">
        <v>19</v>
      </c>
      <c r="B534" s="190" t="s">
        <v>48</v>
      </c>
      <c r="Q534" s="218" t="s">
        <v>833</v>
      </c>
      <c r="R534" s="219" t="s">
        <v>536</v>
      </c>
      <c r="S534" s="212"/>
      <c r="T534" s="212"/>
      <c r="U534" s="212"/>
      <c r="V534" s="212"/>
      <c r="W534" s="212"/>
      <c r="X534" s="213"/>
      <c r="Y534" s="213"/>
    </row>
    <row r="535" spans="1:25" x14ac:dyDescent="0.35">
      <c r="A535" s="194" t="s">
        <v>20</v>
      </c>
      <c r="B535" s="190" t="s">
        <v>48</v>
      </c>
      <c r="Q535" s="218" t="s">
        <v>834</v>
      </c>
      <c r="R535" s="219" t="s">
        <v>536</v>
      </c>
      <c r="S535" s="212"/>
      <c r="T535" s="212"/>
      <c r="U535" s="212"/>
      <c r="V535" s="212"/>
      <c r="W535" s="212"/>
      <c r="X535" s="213"/>
      <c r="Y535" s="213"/>
    </row>
    <row r="536" spans="1:25" x14ac:dyDescent="0.35">
      <c r="A536" s="194" t="s">
        <v>21</v>
      </c>
      <c r="B536" s="190" t="s">
        <v>48</v>
      </c>
      <c r="Q536" s="218" t="s">
        <v>835</v>
      </c>
      <c r="R536" s="219" t="s">
        <v>536</v>
      </c>
      <c r="S536" s="212"/>
      <c r="T536" s="212"/>
      <c r="U536" s="212"/>
      <c r="V536" s="212"/>
      <c r="W536" s="212"/>
      <c r="X536" s="213"/>
      <c r="Y536" s="213"/>
    </row>
    <row r="537" spans="1:25" x14ac:dyDescent="0.35">
      <c r="A537" s="194"/>
      <c r="B537" s="190"/>
      <c r="Q537" s="218"/>
      <c r="R537" s="219"/>
      <c r="S537" s="212"/>
      <c r="T537" s="212"/>
      <c r="U537" s="212"/>
      <c r="V537" s="212"/>
      <c r="W537" s="212"/>
      <c r="X537" s="213"/>
      <c r="Y537" s="213"/>
    </row>
    <row r="538" spans="1:25" x14ac:dyDescent="0.35">
      <c r="A538" s="194" t="s">
        <v>440</v>
      </c>
      <c r="B538" s="190" t="s">
        <v>48</v>
      </c>
      <c r="Q538" s="218" t="s">
        <v>836</v>
      </c>
      <c r="R538" s="219" t="s">
        <v>536</v>
      </c>
      <c r="S538" s="212"/>
      <c r="T538" s="212"/>
      <c r="U538" s="212"/>
      <c r="V538" s="212"/>
      <c r="W538" s="212"/>
      <c r="X538" s="213"/>
      <c r="Y538" s="213"/>
    </row>
    <row r="539" spans="1:25" x14ac:dyDescent="0.35">
      <c r="A539" s="194" t="s">
        <v>216</v>
      </c>
      <c r="B539" s="190" t="s">
        <v>421</v>
      </c>
      <c r="Q539" s="218" t="s">
        <v>837</v>
      </c>
      <c r="R539" s="219" t="s">
        <v>535</v>
      </c>
      <c r="S539" s="212"/>
      <c r="T539" s="212"/>
      <c r="U539" s="212"/>
      <c r="V539" s="212"/>
      <c r="W539" s="212"/>
      <c r="X539" s="213"/>
      <c r="Y539" s="213"/>
    </row>
    <row r="540" spans="1:25" x14ac:dyDescent="0.35">
      <c r="A540" s="194" t="s">
        <v>217</v>
      </c>
      <c r="B540" s="190" t="s">
        <v>48</v>
      </c>
      <c r="Q540" s="218" t="s">
        <v>838</v>
      </c>
      <c r="R540" s="219" t="s">
        <v>536</v>
      </c>
      <c r="S540" s="212"/>
      <c r="T540" s="212"/>
      <c r="U540" s="212"/>
      <c r="V540" s="212"/>
      <c r="W540" s="212"/>
      <c r="X540" s="213"/>
      <c r="Y540" s="213"/>
    </row>
    <row r="541" spans="1:25" x14ac:dyDescent="0.35">
      <c r="A541" s="194" t="s">
        <v>219</v>
      </c>
      <c r="B541" s="190" t="s">
        <v>421</v>
      </c>
      <c r="Q541" s="218" t="s">
        <v>839</v>
      </c>
      <c r="R541" s="219" t="s">
        <v>535</v>
      </c>
      <c r="S541" s="212"/>
      <c r="T541" s="212"/>
      <c r="U541" s="212"/>
      <c r="V541" s="212"/>
      <c r="W541" s="212"/>
      <c r="X541" s="213"/>
      <c r="Y541" s="213"/>
    </row>
    <row r="543" spans="1:25" x14ac:dyDescent="0.35">
      <c r="A543" s="199" t="s">
        <v>417</v>
      </c>
      <c r="Q543" s="199" t="s">
        <v>672</v>
      </c>
    </row>
    <row r="544" spans="1:25" x14ac:dyDescent="0.35">
      <c r="A544" s="199" t="s">
        <v>1364</v>
      </c>
      <c r="Q544" s="199" t="s">
        <v>1366</v>
      </c>
    </row>
    <row r="545" spans="1:25" x14ac:dyDescent="0.35">
      <c r="A545" s="199" t="s">
        <v>1365</v>
      </c>
      <c r="Q545" s="199" t="s">
        <v>1367</v>
      </c>
    </row>
    <row r="547" spans="1:25" s="200" customFormat="1" x14ac:dyDescent="0.35">
      <c r="A547" s="209" t="s">
        <v>643</v>
      </c>
      <c r="B547" s="209"/>
      <c r="C547" s="209"/>
      <c r="D547" s="209"/>
      <c r="E547" s="209"/>
      <c r="F547" s="209"/>
      <c r="G547" s="209"/>
      <c r="H547" s="209"/>
      <c r="I547" s="209"/>
      <c r="J547" s="209"/>
      <c r="K547" s="209"/>
      <c r="L547" s="209"/>
      <c r="M547" s="209"/>
      <c r="N547" s="209"/>
      <c r="O547" s="209"/>
      <c r="P547" s="209"/>
      <c r="Q547" s="224"/>
      <c r="R547" s="224"/>
      <c r="S547" s="224"/>
      <c r="T547" s="224"/>
      <c r="U547" s="224"/>
      <c r="V547" s="224"/>
      <c r="W547" s="224"/>
      <c r="X547" s="225"/>
      <c r="Y547" s="225"/>
    </row>
    <row r="548" spans="1:25" x14ac:dyDescent="0.35">
      <c r="A548" s="196" t="s">
        <v>1216</v>
      </c>
      <c r="B548" s="195"/>
      <c r="Q548" s="215" t="s">
        <v>1305</v>
      </c>
      <c r="R548" s="216"/>
      <c r="S548" s="211"/>
      <c r="T548" s="211"/>
      <c r="U548" s="211"/>
      <c r="V548" s="211"/>
      <c r="W548" s="211"/>
      <c r="X548" s="211"/>
      <c r="Y548" s="211"/>
    </row>
    <row r="550" spans="1:25" x14ac:dyDescent="0.35">
      <c r="A550" s="196"/>
      <c r="B550" s="193" t="s">
        <v>44</v>
      </c>
      <c r="C550" s="193" t="s">
        <v>1337</v>
      </c>
      <c r="D550" s="193" t="s">
        <v>1338</v>
      </c>
      <c r="E550" s="193" t="s">
        <v>1339</v>
      </c>
      <c r="F550" s="193"/>
      <c r="G550" s="193" t="s">
        <v>1340</v>
      </c>
      <c r="H550" s="193" t="s">
        <v>1341</v>
      </c>
      <c r="I550" s="193" t="s">
        <v>244</v>
      </c>
      <c r="Q550" s="215"/>
      <c r="R550" s="217" t="s">
        <v>529</v>
      </c>
      <c r="S550" s="217" t="s">
        <v>1027</v>
      </c>
      <c r="T550" s="217" t="s">
        <v>1028</v>
      </c>
      <c r="U550" s="217" t="s">
        <v>1029</v>
      </c>
      <c r="V550" s="217"/>
      <c r="W550" s="217" t="s">
        <v>1030</v>
      </c>
      <c r="X550" s="217" t="s">
        <v>1031</v>
      </c>
      <c r="Y550" s="217" t="s">
        <v>1032</v>
      </c>
    </row>
    <row r="551" spans="1:25" x14ac:dyDescent="0.35">
      <c r="A551" s="196" t="s">
        <v>111</v>
      </c>
      <c r="B551" s="193"/>
      <c r="Q551" s="215" t="s">
        <v>728</v>
      </c>
      <c r="R551" s="217"/>
      <c r="S551" s="211"/>
      <c r="T551" s="211"/>
      <c r="U551" s="211"/>
      <c r="V551" s="211"/>
      <c r="W551" s="211"/>
      <c r="X551" s="211"/>
      <c r="Y551" s="211"/>
    </row>
    <row r="552" spans="1:25" x14ac:dyDescent="0.35">
      <c r="A552" s="194" t="s">
        <v>112</v>
      </c>
      <c r="B552" s="193" t="s">
        <v>119</v>
      </c>
      <c r="Q552" s="218" t="s">
        <v>729</v>
      </c>
      <c r="R552" s="217" t="s">
        <v>730</v>
      </c>
      <c r="S552" s="211"/>
      <c r="T552" s="211"/>
      <c r="U552" s="211"/>
      <c r="V552" s="211"/>
      <c r="W552" s="211"/>
      <c r="X552" s="211"/>
      <c r="Y552" s="211"/>
    </row>
    <row r="553" spans="1:25" x14ac:dyDescent="0.35">
      <c r="A553" s="194" t="s">
        <v>113</v>
      </c>
      <c r="B553" s="193" t="s">
        <v>119</v>
      </c>
      <c r="Q553" s="218" t="s">
        <v>731</v>
      </c>
      <c r="R553" s="217" t="s">
        <v>730</v>
      </c>
      <c r="S553" s="211"/>
      <c r="T553" s="211"/>
      <c r="U553" s="211"/>
      <c r="V553" s="211"/>
      <c r="W553" s="211"/>
      <c r="X553" s="211"/>
      <c r="Y553" s="211"/>
    </row>
    <row r="554" spans="1:25" x14ac:dyDescent="0.35">
      <c r="A554" s="194" t="s">
        <v>114</v>
      </c>
      <c r="B554" s="193" t="s">
        <v>119</v>
      </c>
      <c r="Q554" s="218" t="s">
        <v>732</v>
      </c>
      <c r="R554" s="217" t="s">
        <v>730</v>
      </c>
      <c r="S554" s="211"/>
      <c r="T554" s="211"/>
      <c r="U554" s="211"/>
      <c r="V554" s="211"/>
      <c r="W554" s="211"/>
      <c r="X554" s="211"/>
      <c r="Y554" s="211"/>
    </row>
    <row r="555" spans="1:25" x14ac:dyDescent="0.35">
      <c r="A555" s="194" t="s">
        <v>115</v>
      </c>
      <c r="B555" s="193" t="s">
        <v>119</v>
      </c>
      <c r="Q555" s="218" t="s">
        <v>733</v>
      </c>
      <c r="R555" s="217" t="s">
        <v>730</v>
      </c>
      <c r="S555" s="211"/>
      <c r="T555" s="211"/>
      <c r="U555" s="211"/>
      <c r="V555" s="211"/>
      <c r="W555" s="211"/>
      <c r="X555" s="211"/>
      <c r="Y555" s="211"/>
    </row>
    <row r="556" spans="1:25" x14ac:dyDescent="0.35">
      <c r="A556" s="194" t="s">
        <v>111</v>
      </c>
      <c r="B556" s="193" t="s">
        <v>1229</v>
      </c>
      <c r="Q556" s="218" t="s">
        <v>728</v>
      </c>
      <c r="R556" s="217" t="s">
        <v>1230</v>
      </c>
      <c r="S556" s="211"/>
      <c r="T556" s="211"/>
      <c r="U556" s="211"/>
      <c r="V556" s="211"/>
      <c r="W556" s="211"/>
      <c r="X556" s="211"/>
      <c r="Y556" s="211"/>
    </row>
    <row r="557" spans="1:25" x14ac:dyDescent="0.35">
      <c r="A557" s="194" t="s">
        <v>116</v>
      </c>
      <c r="B557" s="193" t="s">
        <v>120</v>
      </c>
      <c r="Q557" s="218" t="s">
        <v>734</v>
      </c>
      <c r="R557" s="217" t="s">
        <v>735</v>
      </c>
      <c r="S557" s="211"/>
      <c r="T557" s="211"/>
      <c r="U557" s="211"/>
      <c r="V557" s="211"/>
      <c r="W557" s="211"/>
      <c r="X557" s="211"/>
      <c r="Y557" s="211"/>
    </row>
    <row r="558" spans="1:25" x14ac:dyDescent="0.35">
      <c r="A558" s="194" t="s">
        <v>1190</v>
      </c>
      <c r="B558" s="193" t="s">
        <v>1229</v>
      </c>
      <c r="Q558" s="218" t="s">
        <v>1228</v>
      </c>
      <c r="R558" s="217" t="s">
        <v>1230</v>
      </c>
      <c r="S558" s="211"/>
      <c r="T558" s="211"/>
      <c r="U558" s="211"/>
      <c r="V558" s="211"/>
      <c r="W558" s="211"/>
      <c r="X558" s="211"/>
      <c r="Y558" s="211"/>
    </row>
    <row r="559" spans="1:25" x14ac:dyDescent="0.35">
      <c r="A559" s="194"/>
      <c r="B559" s="193"/>
      <c r="Q559" s="218"/>
      <c r="R559" s="217"/>
      <c r="S559" s="211"/>
      <c r="T559" s="211"/>
      <c r="U559" s="211"/>
      <c r="V559" s="211"/>
      <c r="W559" s="211"/>
      <c r="X559" s="211"/>
      <c r="Y559" s="211"/>
    </row>
    <row r="560" spans="1:25" x14ac:dyDescent="0.35">
      <c r="A560" s="199" t="s">
        <v>1342</v>
      </c>
      <c r="B560" s="195"/>
      <c r="Q560" s="212" t="s">
        <v>1343</v>
      </c>
      <c r="R560" s="216"/>
      <c r="S560" s="211"/>
      <c r="T560" s="211"/>
      <c r="U560" s="211"/>
      <c r="V560" s="211"/>
      <c r="W560" s="211"/>
      <c r="X560" s="211"/>
      <c r="Y560" s="211"/>
    </row>
    <row r="561" spans="1:25" x14ac:dyDescent="0.35">
      <c r="A561" s="197" t="s">
        <v>58</v>
      </c>
      <c r="B561" s="195" t="s">
        <v>57</v>
      </c>
      <c r="Q561" s="220" t="s">
        <v>674</v>
      </c>
      <c r="R561" s="216" t="s">
        <v>675</v>
      </c>
      <c r="S561" s="211"/>
      <c r="T561" s="211"/>
      <c r="U561" s="211"/>
      <c r="V561" s="211"/>
      <c r="W561" s="211"/>
      <c r="X561" s="211"/>
      <c r="Y561" s="211"/>
    </row>
    <row r="562" spans="1:25" x14ac:dyDescent="0.35">
      <c r="A562" s="197" t="s">
        <v>56</v>
      </c>
      <c r="B562" s="195" t="s">
        <v>57</v>
      </c>
      <c r="Q562" s="220" t="s">
        <v>676</v>
      </c>
      <c r="R562" s="216" t="s">
        <v>675</v>
      </c>
      <c r="S562" s="211"/>
      <c r="T562" s="211"/>
      <c r="U562" s="211"/>
      <c r="V562" s="211"/>
      <c r="W562" s="211"/>
      <c r="X562" s="211"/>
      <c r="Y562" s="211"/>
    </row>
    <row r="563" spans="1:25" x14ac:dyDescent="0.35">
      <c r="A563" s="194"/>
      <c r="B563" s="193"/>
      <c r="Q563" s="218"/>
      <c r="R563" s="217"/>
      <c r="S563" s="211"/>
      <c r="T563" s="211"/>
      <c r="U563" s="211"/>
      <c r="V563" s="211"/>
      <c r="W563" s="211"/>
      <c r="X563" s="211"/>
      <c r="Y563" s="211"/>
    </row>
    <row r="564" spans="1:25" x14ac:dyDescent="0.35">
      <c r="A564" s="199" t="s">
        <v>236</v>
      </c>
      <c r="B564" s="195"/>
      <c r="Q564" s="212" t="s">
        <v>840</v>
      </c>
      <c r="R564" s="216"/>
      <c r="S564" s="211"/>
      <c r="T564" s="211"/>
      <c r="U564" s="211"/>
      <c r="V564" s="211"/>
      <c r="W564" s="211"/>
      <c r="X564" s="211"/>
      <c r="Y564" s="211"/>
    </row>
    <row r="565" spans="1:25" x14ac:dyDescent="0.35">
      <c r="A565" s="199" t="s">
        <v>410</v>
      </c>
      <c r="B565" s="195"/>
      <c r="Q565" s="212" t="s">
        <v>841</v>
      </c>
      <c r="R565" s="216"/>
      <c r="S565" s="212"/>
      <c r="T565" s="212"/>
      <c r="U565" s="212"/>
      <c r="V565" s="212"/>
      <c r="W565" s="212"/>
      <c r="X565" s="213"/>
      <c r="Y565" s="213"/>
    </row>
    <row r="566" spans="1:25" x14ac:dyDescent="0.35">
      <c r="A566" s="197" t="s">
        <v>47</v>
      </c>
      <c r="B566" s="195" t="s">
        <v>125</v>
      </c>
      <c r="Q566" s="220" t="s">
        <v>47</v>
      </c>
      <c r="R566" s="216" t="s">
        <v>651</v>
      </c>
      <c r="S566" s="212"/>
      <c r="T566" s="212"/>
      <c r="U566" s="212"/>
      <c r="V566" s="212"/>
      <c r="W566" s="212"/>
      <c r="X566" s="213"/>
      <c r="Y566" s="213"/>
    </row>
    <row r="567" spans="1:25" x14ac:dyDescent="0.35">
      <c r="A567" s="197" t="s">
        <v>46</v>
      </c>
      <c r="B567" s="195" t="s">
        <v>48</v>
      </c>
      <c r="Q567" s="220" t="s">
        <v>650</v>
      </c>
      <c r="R567" s="216" t="s">
        <v>536</v>
      </c>
      <c r="S567" s="212"/>
      <c r="T567" s="212"/>
      <c r="U567" s="212"/>
      <c r="V567" s="212"/>
      <c r="W567" s="212"/>
      <c r="X567" s="213"/>
      <c r="Y567" s="213"/>
    </row>
    <row r="568" spans="1:25" x14ac:dyDescent="0.35">
      <c r="A568" s="197" t="s">
        <v>45</v>
      </c>
      <c r="B568" s="195" t="s">
        <v>48</v>
      </c>
      <c r="Q568" s="220" t="s">
        <v>653</v>
      </c>
      <c r="R568" s="216" t="s">
        <v>536</v>
      </c>
      <c r="S568" s="212"/>
      <c r="T568" s="212"/>
      <c r="U568" s="212"/>
      <c r="V568" s="212"/>
      <c r="W568" s="212"/>
      <c r="X568" s="213"/>
      <c r="Y568" s="213"/>
    </row>
    <row r="570" spans="1:25" x14ac:dyDescent="0.35">
      <c r="A570" s="196" t="s">
        <v>237</v>
      </c>
      <c r="B570" s="193"/>
      <c r="Q570" s="215" t="s">
        <v>842</v>
      </c>
      <c r="R570" s="217"/>
      <c r="S570" s="212"/>
      <c r="T570" s="212"/>
      <c r="U570" s="212"/>
      <c r="V570" s="212"/>
      <c r="W570" s="212"/>
      <c r="X570" s="213"/>
      <c r="Y570" s="213"/>
    </row>
    <row r="571" spans="1:25" x14ac:dyDescent="0.35">
      <c r="A571" s="194" t="s">
        <v>153</v>
      </c>
      <c r="B571" s="190" t="s">
        <v>154</v>
      </c>
      <c r="Q571" s="218" t="s">
        <v>843</v>
      </c>
      <c r="R571" s="219" t="s">
        <v>532</v>
      </c>
      <c r="S571" s="212"/>
      <c r="T571" s="212"/>
      <c r="U571" s="212"/>
      <c r="V571" s="212"/>
      <c r="W571" s="212"/>
      <c r="X571" s="213"/>
      <c r="Y571" s="213"/>
    </row>
    <row r="572" spans="1:25" x14ac:dyDescent="0.35">
      <c r="A572" s="194" t="s">
        <v>1347</v>
      </c>
      <c r="B572" s="190" t="s">
        <v>154</v>
      </c>
      <c r="Q572" s="218" t="s">
        <v>1350</v>
      </c>
      <c r="R572" s="219" t="s">
        <v>532</v>
      </c>
      <c r="S572" s="212"/>
      <c r="T572" s="212"/>
      <c r="U572" s="212"/>
      <c r="V572" s="212"/>
      <c r="W572" s="212"/>
      <c r="X572" s="213"/>
      <c r="Y572" s="213"/>
    </row>
    <row r="573" spans="1:25" x14ac:dyDescent="0.35">
      <c r="A573" s="194" t="s">
        <v>1344</v>
      </c>
      <c r="B573" s="190" t="s">
        <v>154</v>
      </c>
      <c r="Q573" s="218" t="s">
        <v>1348</v>
      </c>
      <c r="R573" s="219" t="s">
        <v>532</v>
      </c>
      <c r="S573" s="212"/>
      <c r="T573" s="212"/>
      <c r="U573" s="212"/>
      <c r="V573" s="212"/>
      <c r="W573" s="212"/>
      <c r="X573" s="213"/>
      <c r="Y573" s="213"/>
    </row>
    <row r="574" spans="1:25" x14ac:dyDescent="0.35">
      <c r="A574" s="194" t="s">
        <v>1345</v>
      </c>
      <c r="B574" s="190" t="s">
        <v>154</v>
      </c>
      <c r="Q574" s="218" t="s">
        <v>1351</v>
      </c>
      <c r="R574" s="219" t="s">
        <v>532</v>
      </c>
      <c r="S574" s="212"/>
      <c r="T574" s="212"/>
      <c r="U574" s="212"/>
      <c r="V574" s="212"/>
      <c r="W574" s="212"/>
      <c r="X574" s="213"/>
      <c r="Y574" s="213"/>
    </row>
    <row r="575" spans="1:25" x14ac:dyDescent="0.35">
      <c r="A575" s="194" t="s">
        <v>1346</v>
      </c>
      <c r="B575" s="190" t="s">
        <v>154</v>
      </c>
      <c r="Q575" s="218" t="s">
        <v>1349</v>
      </c>
      <c r="R575" s="219" t="s">
        <v>532</v>
      </c>
      <c r="S575" s="212"/>
      <c r="T575" s="212"/>
      <c r="U575" s="212"/>
      <c r="V575" s="212"/>
      <c r="W575" s="212"/>
      <c r="X575" s="213"/>
      <c r="Y575" s="213"/>
    </row>
    <row r="576" spans="1:25" x14ac:dyDescent="0.35">
      <c r="A576" s="205"/>
      <c r="B576" s="205"/>
      <c r="Q576" s="226"/>
      <c r="R576" s="226"/>
      <c r="S576" s="212"/>
      <c r="T576" s="212"/>
      <c r="U576" s="212"/>
      <c r="V576" s="212"/>
      <c r="W576" s="212"/>
      <c r="X576" s="213"/>
      <c r="Y576" s="213"/>
    </row>
    <row r="577" spans="1:25" x14ac:dyDescent="0.35">
      <c r="A577" s="196" t="s">
        <v>245</v>
      </c>
      <c r="B577" s="193"/>
      <c r="Q577" s="215" t="s">
        <v>844</v>
      </c>
      <c r="R577" s="217"/>
      <c r="S577" s="212"/>
      <c r="T577" s="212"/>
      <c r="U577" s="212"/>
      <c r="V577" s="212"/>
      <c r="W577" s="212"/>
      <c r="X577" s="213"/>
      <c r="Y577" s="213"/>
    </row>
    <row r="578" spans="1:25" x14ac:dyDescent="0.35">
      <c r="A578" s="194" t="s">
        <v>161</v>
      </c>
      <c r="B578" s="190" t="s">
        <v>154</v>
      </c>
      <c r="Q578" s="218" t="s">
        <v>550</v>
      </c>
      <c r="R578" s="219" t="s">
        <v>532</v>
      </c>
      <c r="S578" s="212"/>
      <c r="T578" s="212"/>
      <c r="U578" s="212"/>
      <c r="V578" s="212"/>
      <c r="W578" s="212"/>
      <c r="X578" s="213"/>
      <c r="Y578" s="213"/>
    </row>
    <row r="579" spans="1:25" x14ac:dyDescent="0.35">
      <c r="A579" s="194" t="s">
        <v>162</v>
      </c>
      <c r="B579" s="190" t="s">
        <v>154</v>
      </c>
      <c r="Q579" s="218" t="s">
        <v>551</v>
      </c>
      <c r="R579" s="219" t="s">
        <v>532</v>
      </c>
      <c r="S579" s="212"/>
      <c r="T579" s="212"/>
      <c r="U579" s="212"/>
      <c r="V579" s="212"/>
      <c r="W579" s="212"/>
      <c r="X579" s="213"/>
      <c r="Y579" s="213"/>
    </row>
    <row r="580" spans="1:25" x14ac:dyDescent="0.35">
      <c r="A580" s="194" t="s">
        <v>163</v>
      </c>
      <c r="B580" s="190" t="s">
        <v>154</v>
      </c>
      <c r="Q580" s="218" t="s">
        <v>552</v>
      </c>
      <c r="R580" s="219" t="s">
        <v>532</v>
      </c>
      <c r="S580" s="212"/>
      <c r="T580" s="212"/>
      <c r="U580" s="212"/>
      <c r="V580" s="212"/>
      <c r="W580" s="212"/>
      <c r="X580" s="213"/>
      <c r="Y580" s="213"/>
    </row>
    <row r="581" spans="1:25" x14ac:dyDescent="0.35">
      <c r="A581" s="194" t="s">
        <v>164</v>
      </c>
      <c r="B581" s="190" t="s">
        <v>154</v>
      </c>
      <c r="Q581" s="218" t="s">
        <v>845</v>
      </c>
      <c r="R581" s="219" t="s">
        <v>532</v>
      </c>
      <c r="S581" s="212"/>
      <c r="T581" s="212"/>
      <c r="U581" s="212"/>
      <c r="V581" s="212"/>
      <c r="W581" s="212"/>
      <c r="X581" s="213"/>
      <c r="Y581" s="213"/>
    </row>
    <row r="582" spans="1:25" x14ac:dyDescent="0.35">
      <c r="A582" s="194" t="s">
        <v>165</v>
      </c>
      <c r="B582" s="190" t="s">
        <v>154</v>
      </c>
      <c r="Q582" s="218" t="s">
        <v>846</v>
      </c>
      <c r="R582" s="219" t="s">
        <v>532</v>
      </c>
      <c r="S582" s="212"/>
      <c r="T582" s="212"/>
      <c r="U582" s="212"/>
      <c r="V582" s="212"/>
      <c r="W582" s="212"/>
      <c r="X582" s="213"/>
      <c r="Y582" s="213"/>
    </row>
    <row r="583" spans="1:25" x14ac:dyDescent="0.35">
      <c r="A583" s="194" t="s">
        <v>166</v>
      </c>
      <c r="B583" s="190" t="s">
        <v>154</v>
      </c>
      <c r="Q583" s="218" t="s">
        <v>555</v>
      </c>
      <c r="R583" s="219" t="s">
        <v>532</v>
      </c>
      <c r="S583" s="212"/>
      <c r="T583" s="212"/>
      <c r="U583" s="212"/>
      <c r="V583" s="212"/>
      <c r="W583" s="212"/>
      <c r="X583" s="213"/>
      <c r="Y583" s="213"/>
    </row>
    <row r="584" spans="1:25" x14ac:dyDescent="0.35">
      <c r="A584" s="194" t="s">
        <v>168</v>
      </c>
      <c r="B584" s="190" t="s">
        <v>154</v>
      </c>
      <c r="Q584" s="218" t="s">
        <v>847</v>
      </c>
      <c r="R584" s="219" t="s">
        <v>532</v>
      </c>
      <c r="S584" s="212"/>
      <c r="T584" s="212"/>
      <c r="U584" s="212"/>
      <c r="V584" s="212"/>
      <c r="W584" s="212"/>
      <c r="X584" s="213"/>
      <c r="Y584" s="213"/>
    </row>
    <row r="586" spans="1:25" x14ac:dyDescent="0.35">
      <c r="A586" s="196" t="s">
        <v>246</v>
      </c>
      <c r="B586" s="193"/>
      <c r="Q586" s="215" t="s">
        <v>848</v>
      </c>
      <c r="R586" s="217"/>
      <c r="S586" s="212"/>
      <c r="T586" s="212"/>
      <c r="U586" s="212"/>
      <c r="V586" s="212"/>
      <c r="W586" s="212"/>
      <c r="X586" s="213"/>
      <c r="Y586" s="213"/>
    </row>
    <row r="587" spans="1:25" x14ac:dyDescent="0.35">
      <c r="A587" s="194" t="s">
        <v>489</v>
      </c>
      <c r="B587" s="190" t="s">
        <v>184</v>
      </c>
      <c r="Q587" s="218" t="s">
        <v>849</v>
      </c>
      <c r="R587" s="219" t="s">
        <v>534</v>
      </c>
      <c r="S587" s="212"/>
      <c r="T587" s="212"/>
      <c r="U587" s="212"/>
      <c r="V587" s="212"/>
      <c r="W587" s="212"/>
      <c r="X587" s="213"/>
      <c r="Y587" s="213"/>
    </row>
    <row r="588" spans="1:25" x14ac:dyDescent="0.35">
      <c r="A588" s="194" t="s">
        <v>490</v>
      </c>
      <c r="B588" s="190" t="s">
        <v>184</v>
      </c>
      <c r="Q588" s="218" t="s">
        <v>850</v>
      </c>
      <c r="R588" s="219" t="s">
        <v>534</v>
      </c>
      <c r="S588" s="212"/>
      <c r="T588" s="212"/>
      <c r="U588" s="212"/>
      <c r="V588" s="212"/>
      <c r="W588" s="212"/>
      <c r="X588" s="213"/>
      <c r="Y588" s="213"/>
    </row>
    <row r="590" spans="1:25" x14ac:dyDescent="0.35">
      <c r="A590" s="196" t="s">
        <v>247</v>
      </c>
      <c r="B590" s="193"/>
      <c r="Q590" s="215" t="s">
        <v>851</v>
      </c>
      <c r="R590" s="217"/>
      <c r="S590" s="212"/>
      <c r="T590" s="212"/>
      <c r="U590" s="212"/>
      <c r="V590" s="212"/>
      <c r="W590" s="212"/>
      <c r="X590" s="213"/>
      <c r="Y590" s="213"/>
    </row>
    <row r="591" spans="1:25" x14ac:dyDescent="0.35">
      <c r="A591" s="194" t="s">
        <v>1352</v>
      </c>
      <c r="B591" s="190" t="s">
        <v>194</v>
      </c>
      <c r="Q591" s="218" t="s">
        <v>1353</v>
      </c>
      <c r="R591" s="219" t="s">
        <v>852</v>
      </c>
      <c r="S591" s="212"/>
      <c r="T591" s="212"/>
      <c r="U591" s="212"/>
      <c r="V591" s="212"/>
      <c r="W591" s="212"/>
      <c r="X591" s="213"/>
      <c r="Y591" s="213"/>
    </row>
    <row r="592" spans="1:25" x14ac:dyDescent="0.35">
      <c r="A592" s="194" t="s">
        <v>238</v>
      </c>
      <c r="B592" s="190" t="s">
        <v>194</v>
      </c>
      <c r="Q592" s="218" t="s">
        <v>853</v>
      </c>
      <c r="R592" s="219" t="s">
        <v>852</v>
      </c>
      <c r="S592" s="212"/>
      <c r="T592" s="212"/>
      <c r="U592" s="212"/>
      <c r="V592" s="212"/>
      <c r="W592" s="212"/>
      <c r="X592" s="213"/>
      <c r="Y592" s="213"/>
    </row>
    <row r="593" spans="1:25" x14ac:dyDescent="0.35">
      <c r="A593" s="194" t="s">
        <v>239</v>
      </c>
      <c r="B593" s="190" t="s">
        <v>194</v>
      </c>
      <c r="Q593" s="218" t="s">
        <v>854</v>
      </c>
      <c r="R593" s="219" t="s">
        <v>852</v>
      </c>
      <c r="S593" s="212"/>
      <c r="T593" s="212"/>
      <c r="U593" s="212"/>
      <c r="V593" s="212"/>
      <c r="W593" s="212"/>
      <c r="X593" s="213"/>
      <c r="Y593" s="213"/>
    </row>
    <row r="594" spans="1:25" x14ac:dyDescent="0.35">
      <c r="A594" s="194" t="s">
        <v>473</v>
      </c>
      <c r="B594" s="190" t="s">
        <v>194</v>
      </c>
      <c r="Q594" s="218" t="s">
        <v>855</v>
      </c>
      <c r="R594" s="219" t="s">
        <v>852</v>
      </c>
      <c r="S594" s="212"/>
      <c r="T594" s="212"/>
      <c r="U594" s="212"/>
      <c r="V594" s="212"/>
      <c r="W594" s="212"/>
      <c r="X594" s="213"/>
      <c r="Y594" s="213"/>
    </row>
    <row r="595" spans="1:25" x14ac:dyDescent="0.35">
      <c r="A595" s="194" t="s">
        <v>477</v>
      </c>
      <c r="B595" s="190" t="s">
        <v>475</v>
      </c>
      <c r="Q595" s="194" t="s">
        <v>1085</v>
      </c>
      <c r="R595" s="190" t="s">
        <v>1078</v>
      </c>
      <c r="S595" s="212"/>
      <c r="T595" s="212"/>
      <c r="U595" s="212"/>
      <c r="V595" s="212"/>
      <c r="W595" s="212"/>
      <c r="X595" s="213"/>
      <c r="Y595" s="213"/>
    </row>
    <row r="597" spans="1:25" x14ac:dyDescent="0.35">
      <c r="A597" s="196" t="s">
        <v>248</v>
      </c>
      <c r="B597" s="193"/>
      <c r="Q597" s="215" t="s">
        <v>856</v>
      </c>
      <c r="R597" s="217"/>
      <c r="S597" s="212"/>
      <c r="T597" s="212"/>
      <c r="U597" s="212"/>
      <c r="V597" s="212"/>
      <c r="W597" s="212"/>
      <c r="X597" s="213"/>
      <c r="Y597" s="213"/>
    </row>
    <row r="598" spans="1:25" x14ac:dyDescent="0.35">
      <c r="A598" s="194" t="s">
        <v>199</v>
      </c>
      <c r="B598" s="190" t="s">
        <v>200</v>
      </c>
      <c r="Q598" s="218" t="s">
        <v>857</v>
      </c>
      <c r="R598" s="219" t="s">
        <v>632</v>
      </c>
      <c r="S598" s="212"/>
      <c r="T598" s="212"/>
      <c r="U598" s="212"/>
      <c r="V598" s="212"/>
      <c r="W598" s="212"/>
      <c r="X598" s="213"/>
      <c r="Y598" s="213"/>
    </row>
    <row r="599" spans="1:25" x14ac:dyDescent="0.35">
      <c r="A599" s="194" t="s">
        <v>1354</v>
      </c>
      <c r="B599" s="190" t="s">
        <v>200</v>
      </c>
      <c r="Q599" s="218" t="s">
        <v>1355</v>
      </c>
      <c r="R599" s="219" t="s">
        <v>632</v>
      </c>
      <c r="S599" s="212"/>
      <c r="T599" s="212"/>
      <c r="U599" s="212"/>
      <c r="V599" s="212"/>
      <c r="W599" s="212"/>
      <c r="X599" s="213"/>
      <c r="Y599" s="213"/>
    </row>
    <row r="600" spans="1:25" x14ac:dyDescent="0.35">
      <c r="A600" s="194" t="s">
        <v>240</v>
      </c>
      <c r="B600" s="190" t="s">
        <v>200</v>
      </c>
      <c r="Q600" s="218" t="s">
        <v>858</v>
      </c>
      <c r="R600" s="219" t="s">
        <v>632</v>
      </c>
      <c r="S600" s="212"/>
      <c r="T600" s="212"/>
      <c r="U600" s="212"/>
      <c r="V600" s="212"/>
      <c r="W600" s="212"/>
      <c r="X600" s="213"/>
      <c r="Y600" s="213"/>
    </row>
    <row r="601" spans="1:25" x14ac:dyDescent="0.35">
      <c r="A601" s="194" t="s">
        <v>241</v>
      </c>
      <c r="B601" s="190" t="s">
        <v>200</v>
      </c>
      <c r="Q601" s="218" t="s">
        <v>859</v>
      </c>
      <c r="R601" s="219" t="s">
        <v>632</v>
      </c>
      <c r="S601" s="212"/>
      <c r="T601" s="212"/>
      <c r="U601" s="212"/>
      <c r="V601" s="212"/>
      <c r="W601" s="212"/>
      <c r="X601" s="213"/>
      <c r="Y601" s="213"/>
    </row>
    <row r="602" spans="1:25" x14ac:dyDescent="0.35">
      <c r="A602" s="194" t="s">
        <v>204</v>
      </c>
      <c r="B602" s="190" t="s">
        <v>200</v>
      </c>
      <c r="Q602" s="218" t="s">
        <v>625</v>
      </c>
      <c r="R602" s="219" t="s">
        <v>632</v>
      </c>
      <c r="S602" s="212"/>
      <c r="T602" s="212"/>
      <c r="U602" s="212"/>
      <c r="V602" s="212"/>
      <c r="W602" s="212"/>
      <c r="X602" s="213"/>
      <c r="Y602" s="213"/>
    </row>
    <row r="603" spans="1:25" x14ac:dyDescent="0.35">
      <c r="A603" s="194" t="s">
        <v>1328</v>
      </c>
      <c r="B603" s="190" t="s">
        <v>200</v>
      </c>
      <c r="Q603" s="218" t="s">
        <v>1327</v>
      </c>
      <c r="R603" s="219" t="s">
        <v>632</v>
      </c>
      <c r="S603" s="212"/>
      <c r="T603" s="212"/>
      <c r="U603" s="212"/>
      <c r="V603" s="212"/>
      <c r="W603" s="212"/>
      <c r="X603" s="213"/>
      <c r="Y603" s="213"/>
    </row>
    <row r="604" spans="1:25" x14ac:dyDescent="0.35">
      <c r="A604" s="194" t="s">
        <v>205</v>
      </c>
      <c r="B604" s="190" t="s">
        <v>200</v>
      </c>
      <c r="Q604" s="218" t="s">
        <v>860</v>
      </c>
      <c r="R604" s="219" t="s">
        <v>632</v>
      </c>
      <c r="S604" s="212"/>
      <c r="T604" s="212"/>
      <c r="U604" s="212"/>
      <c r="V604" s="212"/>
      <c r="W604" s="212"/>
      <c r="X604" s="213"/>
      <c r="Y604" s="213"/>
    </row>
    <row r="605" spans="1:25" x14ac:dyDescent="0.35">
      <c r="A605" s="194" t="s">
        <v>1356</v>
      </c>
      <c r="B605" s="190" t="s">
        <v>200</v>
      </c>
      <c r="Q605" s="218" t="s">
        <v>1357</v>
      </c>
      <c r="R605" s="219" t="s">
        <v>632</v>
      </c>
      <c r="S605" s="212"/>
      <c r="T605" s="212"/>
      <c r="U605" s="212"/>
      <c r="V605" s="212"/>
      <c r="W605" s="212"/>
      <c r="X605" s="213"/>
      <c r="Y605" s="213"/>
    </row>
    <row r="606" spans="1:25" x14ac:dyDescent="0.35">
      <c r="A606" s="194" t="s">
        <v>507</v>
      </c>
      <c r="B606" s="190" t="s">
        <v>200</v>
      </c>
      <c r="Q606" s="218" t="s">
        <v>1081</v>
      </c>
      <c r="R606" s="219" t="s">
        <v>632</v>
      </c>
      <c r="S606" s="212"/>
      <c r="T606" s="212"/>
      <c r="U606" s="212"/>
      <c r="V606" s="212"/>
      <c r="W606" s="212"/>
      <c r="X606" s="213"/>
      <c r="Y606" s="213"/>
    </row>
    <row r="608" spans="1:25" x14ac:dyDescent="0.35">
      <c r="A608" s="194" t="s">
        <v>199</v>
      </c>
      <c r="B608" s="190" t="s">
        <v>5</v>
      </c>
      <c r="Q608" s="218" t="s">
        <v>857</v>
      </c>
      <c r="R608" s="219" t="s">
        <v>730</v>
      </c>
      <c r="S608" s="212"/>
      <c r="T608" s="212"/>
      <c r="U608" s="212"/>
      <c r="V608" s="212"/>
      <c r="W608" s="212"/>
      <c r="X608" s="213"/>
      <c r="Y608" s="213"/>
    </row>
    <row r="609" spans="1:25" x14ac:dyDescent="0.35">
      <c r="A609" s="194" t="s">
        <v>1354</v>
      </c>
      <c r="B609" s="190" t="s">
        <v>5</v>
      </c>
      <c r="Q609" s="218" t="s">
        <v>1355</v>
      </c>
      <c r="R609" s="219" t="s">
        <v>730</v>
      </c>
      <c r="S609" s="212"/>
      <c r="T609" s="212"/>
      <c r="U609" s="212"/>
      <c r="V609" s="212"/>
      <c r="W609" s="212"/>
      <c r="X609" s="213"/>
      <c r="Y609" s="213"/>
    </row>
    <row r="610" spans="1:25" x14ac:dyDescent="0.35">
      <c r="A610" s="194" t="s">
        <v>240</v>
      </c>
      <c r="B610" s="190" t="s">
        <v>5</v>
      </c>
      <c r="Q610" s="218" t="s">
        <v>858</v>
      </c>
      <c r="R610" s="219" t="s">
        <v>730</v>
      </c>
      <c r="S610" s="212"/>
      <c r="T610" s="212"/>
      <c r="U610" s="212"/>
      <c r="V610" s="212"/>
      <c r="W610" s="212"/>
      <c r="X610" s="213"/>
      <c r="Y610" s="213"/>
    </row>
    <row r="611" spans="1:25" x14ac:dyDescent="0.35">
      <c r="A611" s="194" t="s">
        <v>241</v>
      </c>
      <c r="B611" s="190" t="s">
        <v>5</v>
      </c>
      <c r="Q611" s="218" t="s">
        <v>859</v>
      </c>
      <c r="R611" s="219" t="s">
        <v>730</v>
      </c>
      <c r="S611" s="212"/>
      <c r="T611" s="212"/>
      <c r="U611" s="212"/>
      <c r="V611" s="212"/>
      <c r="W611" s="212"/>
      <c r="X611" s="213"/>
      <c r="Y611" s="213"/>
    </row>
    <row r="612" spans="1:25" x14ac:dyDescent="0.35">
      <c r="A612" s="194" t="s">
        <v>204</v>
      </c>
      <c r="B612" s="190" t="s">
        <v>1088</v>
      </c>
      <c r="Q612" s="218" t="s">
        <v>625</v>
      </c>
      <c r="R612" s="219" t="s">
        <v>1089</v>
      </c>
      <c r="S612" s="212"/>
      <c r="T612" s="212"/>
      <c r="U612" s="212"/>
      <c r="V612" s="212"/>
      <c r="W612" s="212"/>
      <c r="X612" s="213"/>
      <c r="Y612" s="213"/>
    </row>
    <row r="613" spans="1:25" x14ac:dyDescent="0.35">
      <c r="A613" s="194" t="s">
        <v>1328</v>
      </c>
      <c r="B613" s="190" t="s">
        <v>1088</v>
      </c>
      <c r="Q613" s="218" t="s">
        <v>1327</v>
      </c>
      <c r="R613" s="219" t="s">
        <v>1089</v>
      </c>
      <c r="S613" s="212"/>
      <c r="T613" s="212"/>
      <c r="U613" s="212"/>
      <c r="V613" s="212"/>
      <c r="W613" s="212"/>
      <c r="X613" s="213"/>
      <c r="Y613" s="213"/>
    </row>
    <row r="614" spans="1:25" x14ac:dyDescent="0.35">
      <c r="A614" s="194" t="s">
        <v>205</v>
      </c>
      <c r="B614" s="190" t="s">
        <v>5</v>
      </c>
      <c r="Q614" s="218" t="s">
        <v>860</v>
      </c>
      <c r="R614" s="219" t="s">
        <v>730</v>
      </c>
      <c r="S614" s="212"/>
      <c r="T614" s="212"/>
      <c r="U614" s="212"/>
      <c r="V614" s="212"/>
      <c r="W614" s="212"/>
      <c r="X614" s="213"/>
      <c r="Y614" s="213"/>
    </row>
    <row r="615" spans="1:25" x14ac:dyDescent="0.35">
      <c r="A615" s="194" t="s">
        <v>1356</v>
      </c>
      <c r="B615" s="190" t="s">
        <v>5</v>
      </c>
      <c r="Q615" s="218" t="s">
        <v>1357</v>
      </c>
      <c r="R615" s="219" t="s">
        <v>730</v>
      </c>
      <c r="S615" s="212"/>
      <c r="T615" s="212"/>
      <c r="U615" s="212"/>
      <c r="V615" s="212"/>
      <c r="W615" s="212"/>
      <c r="X615" s="213"/>
      <c r="Y615" s="213"/>
    </row>
    <row r="616" spans="1:25" x14ac:dyDescent="0.35">
      <c r="A616" s="196" t="s">
        <v>243</v>
      </c>
      <c r="B616" s="193"/>
      <c r="Q616" s="215" t="s">
        <v>861</v>
      </c>
      <c r="R616" s="217"/>
      <c r="S616" s="212"/>
      <c r="T616" s="212"/>
      <c r="U616" s="212"/>
      <c r="V616" s="212"/>
      <c r="W616" s="212"/>
      <c r="X616" s="213"/>
      <c r="Y616" s="213"/>
    </row>
    <row r="617" spans="1:25" x14ac:dyDescent="0.35">
      <c r="A617" s="194" t="s">
        <v>467</v>
      </c>
      <c r="B617" s="190" t="s">
        <v>453</v>
      </c>
      <c r="Q617" s="218" t="s">
        <v>862</v>
      </c>
      <c r="R617" s="219" t="s">
        <v>863</v>
      </c>
      <c r="S617" s="212"/>
      <c r="T617" s="212"/>
      <c r="U617" s="212"/>
      <c r="V617" s="212"/>
      <c r="W617" s="212"/>
      <c r="X617" s="213"/>
      <c r="Y617" s="213"/>
    </row>
    <row r="618" spans="1:25" x14ac:dyDescent="0.35">
      <c r="A618" s="194" t="s">
        <v>171</v>
      </c>
      <c r="B618" s="190" t="s">
        <v>453</v>
      </c>
      <c r="Q618" s="218" t="s">
        <v>563</v>
      </c>
      <c r="R618" s="219" t="s">
        <v>863</v>
      </c>
      <c r="S618" s="212"/>
      <c r="T618" s="212"/>
      <c r="U618" s="212"/>
      <c r="V618" s="212"/>
      <c r="W618" s="212"/>
      <c r="X618" s="213"/>
      <c r="Y618" s="213"/>
    </row>
    <row r="619" spans="1:25" x14ac:dyDescent="0.35">
      <c r="A619" s="194" t="s">
        <v>172</v>
      </c>
      <c r="B619" s="190" t="s">
        <v>453</v>
      </c>
      <c r="Q619" s="218" t="s">
        <v>864</v>
      </c>
      <c r="R619" s="219" t="s">
        <v>863</v>
      </c>
      <c r="S619" s="212"/>
      <c r="T619" s="212"/>
      <c r="U619" s="212"/>
      <c r="V619" s="212"/>
      <c r="W619" s="212"/>
      <c r="X619" s="213"/>
      <c r="Y619" s="213"/>
    </row>
    <row r="620" spans="1:25" x14ac:dyDescent="0.35">
      <c r="A620" s="194" t="s">
        <v>173</v>
      </c>
      <c r="B620" s="190" t="s">
        <v>453</v>
      </c>
      <c r="Q620" s="218" t="s">
        <v>565</v>
      </c>
      <c r="R620" s="219" t="s">
        <v>863</v>
      </c>
      <c r="S620" s="212"/>
      <c r="T620" s="212"/>
      <c r="U620" s="212"/>
      <c r="V620" s="212"/>
      <c r="W620" s="212"/>
      <c r="X620" s="213"/>
      <c r="Y620" s="213"/>
    </row>
    <row r="621" spans="1:25" x14ac:dyDescent="0.35">
      <c r="A621" s="194" t="s">
        <v>175</v>
      </c>
      <c r="B621" s="190"/>
      <c r="Q621" s="218" t="s">
        <v>865</v>
      </c>
      <c r="R621" s="219"/>
      <c r="S621" s="212"/>
      <c r="T621" s="212"/>
      <c r="U621" s="212"/>
      <c r="V621" s="212"/>
      <c r="W621" s="212"/>
      <c r="X621" s="213"/>
      <c r="Y621" s="213"/>
    </row>
    <row r="622" spans="1:25" x14ac:dyDescent="0.35">
      <c r="A622" s="194" t="s">
        <v>469</v>
      </c>
      <c r="B622" s="190" t="s">
        <v>453</v>
      </c>
      <c r="Q622" s="218" t="s">
        <v>866</v>
      </c>
      <c r="R622" s="219" t="s">
        <v>863</v>
      </c>
      <c r="S622" s="212"/>
      <c r="T622" s="212"/>
      <c r="U622" s="212"/>
      <c r="V622" s="212"/>
      <c r="W622" s="212"/>
      <c r="X622" s="213"/>
      <c r="Y622" s="213"/>
    </row>
    <row r="623" spans="1:25" x14ac:dyDescent="0.35">
      <c r="A623" s="194" t="s">
        <v>470</v>
      </c>
      <c r="B623" s="190" t="s">
        <v>453</v>
      </c>
      <c r="Q623" s="218" t="s">
        <v>867</v>
      </c>
      <c r="R623" s="219" t="s">
        <v>863</v>
      </c>
      <c r="S623" s="212"/>
      <c r="T623" s="212"/>
      <c r="U623" s="212"/>
      <c r="V623" s="212"/>
      <c r="W623" s="212"/>
      <c r="X623" s="213"/>
      <c r="Y623" s="213"/>
    </row>
    <row r="624" spans="1:25" x14ac:dyDescent="0.35">
      <c r="A624" s="194" t="s">
        <v>176</v>
      </c>
      <c r="B624" s="190" t="s">
        <v>453</v>
      </c>
      <c r="Q624" s="218" t="s">
        <v>868</v>
      </c>
      <c r="R624" s="219" t="s">
        <v>863</v>
      </c>
      <c r="S624" s="212"/>
      <c r="T624" s="212"/>
      <c r="U624" s="212"/>
      <c r="V624" s="212"/>
      <c r="W624" s="212"/>
      <c r="X624" s="213"/>
      <c r="Y624" s="213"/>
    </row>
    <row r="625" spans="1:25" x14ac:dyDescent="0.35">
      <c r="A625" s="194" t="s">
        <v>177</v>
      </c>
      <c r="B625" s="190" t="s">
        <v>453</v>
      </c>
      <c r="Q625" s="218" t="s">
        <v>869</v>
      </c>
      <c r="R625" s="219" t="s">
        <v>863</v>
      </c>
      <c r="S625" s="212"/>
      <c r="T625" s="212"/>
      <c r="U625" s="212"/>
      <c r="V625" s="212"/>
      <c r="W625" s="212"/>
      <c r="X625" s="213"/>
      <c r="Y625" s="213"/>
    </row>
    <row r="626" spans="1:25" x14ac:dyDescent="0.35">
      <c r="A626" s="194" t="s">
        <v>178</v>
      </c>
      <c r="B626" s="190" t="s">
        <v>453</v>
      </c>
      <c r="Q626" s="218" t="s">
        <v>870</v>
      </c>
      <c r="R626" s="219" t="s">
        <v>863</v>
      </c>
      <c r="S626" s="212"/>
      <c r="T626" s="212"/>
      <c r="U626" s="212"/>
      <c r="V626" s="212"/>
      <c r="W626" s="212"/>
      <c r="X626" s="213"/>
      <c r="Y626" s="213"/>
    </row>
    <row r="627" spans="1:25" x14ac:dyDescent="0.35">
      <c r="A627" s="194" t="s">
        <v>179</v>
      </c>
      <c r="B627" s="190" t="s">
        <v>453</v>
      </c>
      <c r="Q627" s="218" t="s">
        <v>871</v>
      </c>
      <c r="R627" s="219" t="s">
        <v>863</v>
      </c>
      <c r="S627" s="212"/>
      <c r="T627" s="212"/>
      <c r="U627" s="212"/>
      <c r="V627" s="212"/>
      <c r="W627" s="212"/>
      <c r="X627" s="213"/>
      <c r="Y627" s="213"/>
    </row>
    <row r="628" spans="1:25" x14ac:dyDescent="0.35">
      <c r="A628" s="194" t="s">
        <v>466</v>
      </c>
      <c r="B628" s="190" t="s">
        <v>453</v>
      </c>
      <c r="Q628" s="218" t="s">
        <v>872</v>
      </c>
      <c r="R628" s="219" t="s">
        <v>863</v>
      </c>
      <c r="S628" s="212"/>
      <c r="T628" s="212"/>
      <c r="U628" s="212"/>
      <c r="V628" s="212"/>
      <c r="W628" s="212"/>
      <c r="X628" s="213"/>
      <c r="Y628" s="213"/>
    </row>
    <row r="629" spans="1:25" x14ac:dyDescent="0.35">
      <c r="A629" s="194" t="s">
        <v>180</v>
      </c>
      <c r="B629" s="190" t="s">
        <v>453</v>
      </c>
      <c r="Q629" s="218" t="s">
        <v>873</v>
      </c>
      <c r="R629" s="219" t="s">
        <v>863</v>
      </c>
      <c r="S629" s="212"/>
      <c r="T629" s="212"/>
      <c r="U629" s="212"/>
      <c r="V629" s="212"/>
      <c r="W629" s="212"/>
      <c r="X629" s="213"/>
      <c r="Y629" s="213"/>
    </row>
    <row r="630" spans="1:25" x14ac:dyDescent="0.35">
      <c r="A630" s="194" t="s">
        <v>399</v>
      </c>
      <c r="B630" s="190" t="s">
        <v>453</v>
      </c>
      <c r="Q630" s="218" t="s">
        <v>874</v>
      </c>
      <c r="R630" s="219" t="s">
        <v>863</v>
      </c>
      <c r="S630" s="212"/>
      <c r="T630" s="212"/>
      <c r="U630" s="212"/>
      <c r="V630" s="212"/>
      <c r="W630" s="212"/>
      <c r="X630" s="213"/>
      <c r="Y630" s="213"/>
    </row>
    <row r="631" spans="1:25" x14ac:dyDescent="0.35">
      <c r="A631" s="194" t="s">
        <v>181</v>
      </c>
      <c r="B631" s="190" t="s">
        <v>1</v>
      </c>
      <c r="Q631" s="218" t="s">
        <v>577</v>
      </c>
      <c r="R631" s="219" t="s">
        <v>1</v>
      </c>
      <c r="S631" s="212"/>
      <c r="T631" s="212"/>
      <c r="U631" s="212"/>
      <c r="V631" s="212"/>
      <c r="W631" s="212"/>
      <c r="X631" s="213"/>
      <c r="Y631" s="213"/>
    </row>
    <row r="632" spans="1:25" x14ac:dyDescent="0.35">
      <c r="A632" s="194" t="s">
        <v>182</v>
      </c>
      <c r="B632" s="206" t="s">
        <v>456</v>
      </c>
      <c r="Q632" s="218" t="s">
        <v>578</v>
      </c>
      <c r="R632" s="227" t="s">
        <v>875</v>
      </c>
      <c r="S632" s="212"/>
      <c r="T632" s="212"/>
      <c r="U632" s="212"/>
      <c r="V632" s="212"/>
      <c r="W632" s="212"/>
      <c r="X632" s="213"/>
      <c r="Y632" s="213"/>
    </row>
    <row r="634" spans="1:25" x14ac:dyDescent="0.35">
      <c r="A634" s="194" t="s">
        <v>417</v>
      </c>
      <c r="Q634" s="218" t="s">
        <v>672</v>
      </c>
      <c r="R634" s="211"/>
      <c r="S634" s="211"/>
      <c r="T634" s="211"/>
      <c r="U634" s="211"/>
      <c r="V634" s="211"/>
      <c r="W634" s="211"/>
      <c r="X634" s="211"/>
      <c r="Y634" s="211"/>
    </row>
    <row r="635" spans="1:25" x14ac:dyDescent="0.35">
      <c r="A635" s="194" t="s">
        <v>1361</v>
      </c>
      <c r="Q635" s="179" t="s">
        <v>1360</v>
      </c>
      <c r="R635" s="211"/>
      <c r="S635" s="211"/>
      <c r="T635" s="211"/>
      <c r="U635" s="211"/>
      <c r="V635" s="211"/>
      <c r="W635" s="211"/>
      <c r="X635" s="211"/>
      <c r="Y635" s="211"/>
    </row>
    <row r="636" spans="1:25" x14ac:dyDescent="0.35">
      <c r="A636" s="218" t="s">
        <v>1358</v>
      </c>
      <c r="Q636" s="218" t="s">
        <v>1359</v>
      </c>
    </row>
    <row r="638" spans="1:25" s="200" customFormat="1" x14ac:dyDescent="0.35">
      <c r="A638" s="209" t="s">
        <v>9</v>
      </c>
      <c r="B638" s="209"/>
      <c r="C638" s="209"/>
      <c r="D638" s="209"/>
      <c r="E638" s="209"/>
      <c r="F638" s="209"/>
      <c r="G638" s="209"/>
      <c r="H638" s="209"/>
      <c r="I638" s="209"/>
      <c r="J638" s="209"/>
      <c r="K638" s="209"/>
      <c r="L638" s="209"/>
      <c r="M638" s="209"/>
      <c r="N638" s="209"/>
      <c r="O638" s="209"/>
      <c r="P638" s="209"/>
      <c r="Q638" s="224"/>
      <c r="R638" s="224"/>
      <c r="S638" s="224"/>
      <c r="T638" s="224"/>
      <c r="U638" s="224"/>
      <c r="V638" s="224"/>
      <c r="W638" s="224"/>
      <c r="X638" s="225"/>
      <c r="Y638" s="225"/>
    </row>
    <row r="639" spans="1:25" x14ac:dyDescent="0.35">
      <c r="A639" s="196" t="s">
        <v>0</v>
      </c>
      <c r="B639" s="196"/>
      <c r="C639" s="196"/>
      <c r="Q639" s="215" t="s">
        <v>1076</v>
      </c>
      <c r="R639" s="215"/>
      <c r="S639" s="215"/>
      <c r="T639" s="211"/>
      <c r="U639" s="211"/>
      <c r="V639" s="211"/>
      <c r="W639" s="211"/>
      <c r="X639" s="211"/>
      <c r="Y639" s="211"/>
    </row>
    <row r="640" spans="1:25" x14ac:dyDescent="0.35">
      <c r="A640" s="196"/>
      <c r="B640" s="196"/>
      <c r="C640" s="196"/>
      <c r="Q640" s="215"/>
      <c r="R640" s="215"/>
      <c r="S640" s="215"/>
      <c r="T640" s="211"/>
      <c r="U640" s="211"/>
      <c r="V640" s="211"/>
      <c r="W640" s="211"/>
      <c r="X640" s="211"/>
      <c r="Y640" s="211"/>
    </row>
    <row r="641" spans="1:25" x14ac:dyDescent="0.35">
      <c r="A641" s="196" t="s">
        <v>258</v>
      </c>
      <c r="B641" s="196" t="s">
        <v>259</v>
      </c>
      <c r="C641" s="199" t="s">
        <v>1334</v>
      </c>
      <c r="D641" s="196" t="s">
        <v>397</v>
      </c>
      <c r="Q641" s="215" t="s">
        <v>876</v>
      </c>
      <c r="R641" s="215" t="s">
        <v>877</v>
      </c>
      <c r="S641" s="215" t="s">
        <v>1335</v>
      </c>
      <c r="T641" s="215" t="s">
        <v>878</v>
      </c>
      <c r="U641" s="211"/>
      <c r="V641" s="211"/>
      <c r="W641" s="211"/>
      <c r="X641" s="211"/>
      <c r="Y641" s="211"/>
    </row>
    <row r="642" spans="1:25" x14ac:dyDescent="0.35">
      <c r="A642" s="196" t="s">
        <v>260</v>
      </c>
      <c r="B642" s="196"/>
      <c r="C642" s="196"/>
      <c r="D642" s="196"/>
      <c r="Q642" s="215" t="s">
        <v>879</v>
      </c>
      <c r="R642" s="215"/>
      <c r="T642" s="215"/>
      <c r="U642" s="211"/>
      <c r="V642" s="211"/>
      <c r="W642" s="211"/>
      <c r="X642" s="211"/>
      <c r="Y642" s="211"/>
    </row>
    <row r="643" spans="1:25" x14ac:dyDescent="0.35">
      <c r="A643" s="196" t="s">
        <v>261</v>
      </c>
      <c r="B643" s="196" t="s">
        <v>262</v>
      </c>
      <c r="C643" s="196" t="s">
        <v>1465</v>
      </c>
      <c r="D643" s="196" t="s">
        <v>3</v>
      </c>
      <c r="Q643" s="215" t="s">
        <v>880</v>
      </c>
      <c r="R643" s="215" t="s">
        <v>881</v>
      </c>
      <c r="S643" s="199" t="s">
        <v>1494</v>
      </c>
      <c r="T643" s="215" t="s">
        <v>3</v>
      </c>
      <c r="U643" s="211"/>
      <c r="V643" s="211"/>
      <c r="W643" s="211"/>
      <c r="X643" s="211"/>
      <c r="Y643" s="211"/>
    </row>
    <row r="644" spans="1:25" x14ac:dyDescent="0.35">
      <c r="A644" s="196"/>
      <c r="B644" s="196" t="s">
        <v>263</v>
      </c>
      <c r="C644" s="196" t="s">
        <v>1466</v>
      </c>
      <c r="D644" s="196" t="s">
        <v>1206</v>
      </c>
      <c r="Q644" s="215"/>
      <c r="R644" s="215" t="s">
        <v>882</v>
      </c>
      <c r="S644" s="199" t="s">
        <v>1495</v>
      </c>
      <c r="T644" s="215" t="s">
        <v>1040</v>
      </c>
      <c r="U644" s="211"/>
      <c r="V644" s="211"/>
      <c r="W644" s="211"/>
      <c r="X644" s="211"/>
      <c r="Y644" s="211"/>
    </row>
    <row r="645" spans="1:25" x14ac:dyDescent="0.35">
      <c r="A645" s="196"/>
      <c r="B645" s="196" t="s">
        <v>264</v>
      </c>
      <c r="C645" s="196" t="s">
        <v>1467</v>
      </c>
      <c r="D645" s="196" t="s">
        <v>1468</v>
      </c>
      <c r="Q645" s="215"/>
      <c r="R645" s="215" t="s">
        <v>883</v>
      </c>
      <c r="S645" s="199" t="s">
        <v>1496</v>
      </c>
      <c r="T645" s="196" t="s">
        <v>1042</v>
      </c>
      <c r="U645" s="211"/>
      <c r="V645" s="211"/>
      <c r="W645" s="211"/>
      <c r="X645" s="211"/>
      <c r="Y645" s="211"/>
    </row>
    <row r="646" spans="1:25" x14ac:dyDescent="0.35">
      <c r="A646" s="196"/>
      <c r="B646" s="196" t="s">
        <v>265</v>
      </c>
      <c r="C646" s="196" t="s">
        <v>1469</v>
      </c>
      <c r="D646" s="196" t="s">
        <v>3</v>
      </c>
      <c r="Q646" s="215"/>
      <c r="R646" s="215" t="s">
        <v>884</v>
      </c>
      <c r="S646" s="199" t="s">
        <v>1497</v>
      </c>
      <c r="T646" s="215" t="s">
        <v>3</v>
      </c>
      <c r="U646" s="211"/>
      <c r="V646" s="211"/>
      <c r="W646" s="211"/>
      <c r="X646" s="211"/>
      <c r="Y646" s="211"/>
    </row>
    <row r="647" spans="1:25" x14ac:dyDescent="0.35">
      <c r="A647" s="196"/>
      <c r="B647" s="196" t="s">
        <v>266</v>
      </c>
      <c r="C647" s="196" t="s">
        <v>1467</v>
      </c>
      <c r="D647" s="196" t="s">
        <v>1576</v>
      </c>
      <c r="Q647" s="215"/>
      <c r="R647" s="215" t="s">
        <v>885</v>
      </c>
      <c r="S647" s="199" t="s">
        <v>1496</v>
      </c>
      <c r="T647" s="196" t="s">
        <v>1577</v>
      </c>
      <c r="U647" s="211"/>
      <c r="V647" s="211"/>
      <c r="W647" s="211"/>
      <c r="X647" s="211"/>
      <c r="Y647" s="211"/>
    </row>
    <row r="648" spans="1:25" x14ac:dyDescent="0.35">
      <c r="A648" s="196"/>
      <c r="B648" s="196" t="s">
        <v>267</v>
      </c>
      <c r="C648" s="196" t="s">
        <v>1465</v>
      </c>
      <c r="D648" s="196" t="s">
        <v>3</v>
      </c>
      <c r="Q648" s="215"/>
      <c r="R648" s="215" t="s">
        <v>886</v>
      </c>
      <c r="S648" s="199" t="s">
        <v>1494</v>
      </c>
      <c r="T648" s="215" t="s">
        <v>3</v>
      </c>
      <c r="U648" s="211"/>
      <c r="V648" s="211"/>
      <c r="W648" s="211"/>
      <c r="X648" s="211"/>
      <c r="Y648" s="211"/>
    </row>
    <row r="649" spans="1:25" x14ac:dyDescent="0.35">
      <c r="A649" s="196"/>
      <c r="B649" s="196" t="s">
        <v>268</v>
      </c>
      <c r="C649" s="196" t="s">
        <v>1470</v>
      </c>
      <c r="D649" s="196" t="s">
        <v>1207</v>
      </c>
      <c r="Q649" s="215"/>
      <c r="R649" s="215" t="s">
        <v>887</v>
      </c>
      <c r="S649" s="196" t="s">
        <v>1498</v>
      </c>
      <c r="T649" s="215" t="s">
        <v>1307</v>
      </c>
      <c r="U649" s="212"/>
      <c r="V649" s="212"/>
      <c r="W649" s="212"/>
      <c r="X649" s="213"/>
      <c r="Y649" s="213"/>
    </row>
    <row r="650" spans="1:25" x14ac:dyDescent="0.35">
      <c r="A650" s="196"/>
      <c r="B650" s="196" t="s">
        <v>269</v>
      </c>
      <c r="C650" s="196" t="s">
        <v>3</v>
      </c>
      <c r="D650" s="196" t="s">
        <v>3</v>
      </c>
      <c r="Q650" s="215"/>
      <c r="R650" s="215" t="s">
        <v>888</v>
      </c>
      <c r="S650" s="196" t="s">
        <v>3</v>
      </c>
      <c r="T650" s="215" t="s">
        <v>3</v>
      </c>
      <c r="U650" s="212"/>
      <c r="V650" s="212"/>
      <c r="W650" s="212"/>
      <c r="X650" s="213"/>
      <c r="Y650" s="213"/>
    </row>
    <row r="651" spans="1:25" x14ac:dyDescent="0.35">
      <c r="A651" s="196"/>
      <c r="B651" s="196" t="s">
        <v>270</v>
      </c>
      <c r="C651" s="196" t="s">
        <v>1472</v>
      </c>
      <c r="D651" s="196" t="s">
        <v>1208</v>
      </c>
      <c r="Q651" s="215"/>
      <c r="R651" s="215" t="s">
        <v>889</v>
      </c>
      <c r="S651" s="199" t="s">
        <v>1499</v>
      </c>
      <c r="T651" s="215" t="s">
        <v>890</v>
      </c>
      <c r="U651" s="212"/>
      <c r="V651" s="212"/>
      <c r="W651" s="212"/>
      <c r="X651" s="213"/>
      <c r="Y651" s="213"/>
    </row>
    <row r="652" spans="1:25" x14ac:dyDescent="0.35">
      <c r="A652" s="196"/>
      <c r="B652" s="196" t="s">
        <v>271</v>
      </c>
      <c r="C652" s="196" t="s">
        <v>1471</v>
      </c>
      <c r="D652" s="196" t="s">
        <v>3</v>
      </c>
      <c r="Q652" s="215"/>
      <c r="R652" s="215" t="s">
        <v>891</v>
      </c>
      <c r="S652" s="199" t="s">
        <v>1500</v>
      </c>
      <c r="T652" s="215" t="s">
        <v>3</v>
      </c>
      <c r="U652" s="212"/>
      <c r="V652" s="212"/>
      <c r="W652" s="212"/>
      <c r="X652" s="213"/>
      <c r="Y652" s="213"/>
    </row>
    <row r="653" spans="1:25" x14ac:dyDescent="0.35">
      <c r="A653" s="196"/>
      <c r="B653" s="196" t="s">
        <v>272</v>
      </c>
      <c r="C653" s="196" t="s">
        <v>1471</v>
      </c>
      <c r="D653" s="196" t="s">
        <v>1208</v>
      </c>
      <c r="Q653" s="215"/>
      <c r="R653" s="215" t="s">
        <v>892</v>
      </c>
      <c r="S653" s="199" t="s">
        <v>1500</v>
      </c>
      <c r="T653" s="215" t="s">
        <v>890</v>
      </c>
      <c r="U653" s="212"/>
      <c r="V653" s="212"/>
      <c r="W653" s="212"/>
      <c r="X653" s="213"/>
      <c r="Y653" s="213"/>
    </row>
    <row r="654" spans="1:25" x14ac:dyDescent="0.35">
      <c r="A654" s="196"/>
      <c r="B654" s="196" t="s">
        <v>273</v>
      </c>
      <c r="C654" s="196" t="s">
        <v>1471</v>
      </c>
      <c r="D654" s="196" t="s">
        <v>3</v>
      </c>
      <c r="Q654" s="215"/>
      <c r="R654" s="215" t="s">
        <v>893</v>
      </c>
      <c r="S654" s="199" t="s">
        <v>1500</v>
      </c>
      <c r="T654" s="215" t="s">
        <v>3</v>
      </c>
      <c r="U654" s="212"/>
      <c r="V654" s="212"/>
      <c r="W654" s="212"/>
      <c r="X654" s="213"/>
      <c r="Y654" s="213"/>
    </row>
    <row r="655" spans="1:25" x14ac:dyDescent="0.35">
      <c r="A655" s="196"/>
      <c r="B655" s="196" t="s">
        <v>274</v>
      </c>
      <c r="C655" s="196" t="s">
        <v>1472</v>
      </c>
      <c r="D655" s="196" t="s">
        <v>3</v>
      </c>
      <c r="Q655" s="215"/>
      <c r="R655" s="215" t="s">
        <v>894</v>
      </c>
      <c r="S655" s="199" t="s">
        <v>1499</v>
      </c>
      <c r="T655" s="215" t="s">
        <v>3</v>
      </c>
      <c r="U655" s="212"/>
      <c r="V655" s="212"/>
      <c r="W655" s="212"/>
      <c r="X655" s="213"/>
      <c r="Y655" s="213"/>
    </row>
    <row r="656" spans="1:25" x14ac:dyDescent="0.35">
      <c r="A656" s="196"/>
      <c r="B656" s="196" t="s">
        <v>275</v>
      </c>
      <c r="C656" s="196" t="s">
        <v>1472</v>
      </c>
      <c r="D656" s="196" t="s">
        <v>3</v>
      </c>
      <c r="Q656" s="215"/>
      <c r="R656" s="215" t="s">
        <v>895</v>
      </c>
      <c r="S656" s="199" t="s">
        <v>1499</v>
      </c>
      <c r="T656" s="215" t="s">
        <v>3</v>
      </c>
      <c r="U656" s="212"/>
      <c r="V656" s="212"/>
      <c r="W656" s="212"/>
      <c r="X656" s="213"/>
      <c r="Y656" s="213"/>
    </row>
    <row r="657" spans="1:25" x14ac:dyDescent="0.35">
      <c r="A657" s="196"/>
      <c r="B657" s="196" t="s">
        <v>276</v>
      </c>
      <c r="C657" s="196" t="s">
        <v>1472</v>
      </c>
      <c r="D657" s="196" t="s">
        <v>1208</v>
      </c>
      <c r="Q657" s="215"/>
      <c r="R657" s="215" t="s">
        <v>896</v>
      </c>
      <c r="S657" s="199" t="s">
        <v>1499</v>
      </c>
      <c r="T657" s="215" t="s">
        <v>890</v>
      </c>
      <c r="U657" s="212"/>
      <c r="V657" s="212"/>
      <c r="W657" s="212"/>
      <c r="X657" s="213"/>
      <c r="Y657" s="213"/>
    </row>
    <row r="658" spans="1:25" x14ac:dyDescent="0.35">
      <c r="A658" s="196"/>
      <c r="B658" s="196" t="s">
        <v>277</v>
      </c>
      <c r="C658" s="196" t="s">
        <v>1473</v>
      </c>
      <c r="D658" s="196" t="s">
        <v>1209</v>
      </c>
      <c r="Q658" s="215"/>
      <c r="R658" s="215" t="s">
        <v>897</v>
      </c>
      <c r="S658" s="199" t="s">
        <v>1501</v>
      </c>
      <c r="T658" s="215" t="s">
        <v>898</v>
      </c>
      <c r="U658" s="212"/>
      <c r="V658" s="212"/>
      <c r="W658" s="212"/>
      <c r="X658" s="213"/>
      <c r="Y658" s="213"/>
    </row>
    <row r="659" spans="1:25" x14ac:dyDescent="0.35">
      <c r="A659" s="196"/>
      <c r="B659" s="196" t="s">
        <v>278</v>
      </c>
      <c r="C659" s="196" t="s">
        <v>1471</v>
      </c>
      <c r="D659" s="196" t="s">
        <v>1208</v>
      </c>
      <c r="Q659" s="215"/>
      <c r="R659" s="215" t="s">
        <v>899</v>
      </c>
      <c r="S659" s="199" t="s">
        <v>1500</v>
      </c>
      <c r="T659" s="215" t="s">
        <v>890</v>
      </c>
      <c r="U659" s="212"/>
      <c r="V659" s="212"/>
      <c r="W659" s="212"/>
      <c r="X659" s="213"/>
      <c r="Y659" s="213"/>
    </row>
    <row r="660" spans="1:25" x14ac:dyDescent="0.35">
      <c r="A660" s="196"/>
      <c r="B660" s="196" t="s">
        <v>279</v>
      </c>
      <c r="C660" s="196" t="s">
        <v>1471</v>
      </c>
      <c r="D660" s="196" t="s">
        <v>3</v>
      </c>
      <c r="Q660" s="215"/>
      <c r="R660" s="215" t="s">
        <v>900</v>
      </c>
      <c r="S660" s="199" t="s">
        <v>1500</v>
      </c>
      <c r="T660" s="215" t="s">
        <v>3</v>
      </c>
      <c r="U660" s="212"/>
      <c r="V660" s="212"/>
      <c r="W660" s="212"/>
      <c r="X660" s="213"/>
      <c r="Y660" s="213"/>
    </row>
    <row r="661" spans="1:25" x14ac:dyDescent="0.35">
      <c r="A661" s="196"/>
      <c r="B661" s="196" t="s">
        <v>280</v>
      </c>
      <c r="C661" s="196" t="s">
        <v>1474</v>
      </c>
      <c r="D661" s="196" t="s">
        <v>3</v>
      </c>
      <c r="Q661" s="215"/>
      <c r="R661" s="215" t="s">
        <v>901</v>
      </c>
      <c r="S661" s="199" t="s">
        <v>1499</v>
      </c>
      <c r="T661" s="215" t="s">
        <v>3</v>
      </c>
      <c r="U661" s="212"/>
      <c r="V661" s="212"/>
      <c r="W661" s="212"/>
      <c r="X661" s="213"/>
      <c r="Y661" s="213"/>
    </row>
    <row r="662" spans="1:25" x14ac:dyDescent="0.35">
      <c r="A662" s="196"/>
      <c r="B662" s="196" t="s">
        <v>281</v>
      </c>
      <c r="C662" s="196" t="s">
        <v>1474</v>
      </c>
      <c r="D662" s="196" t="s">
        <v>3</v>
      </c>
      <c r="Q662" s="215"/>
      <c r="R662" s="215" t="s">
        <v>902</v>
      </c>
      <c r="S662" s="199" t="s">
        <v>1499</v>
      </c>
      <c r="T662" s="215" t="s">
        <v>3</v>
      </c>
      <c r="U662" s="212"/>
      <c r="V662" s="212"/>
      <c r="W662" s="212"/>
      <c r="X662" s="213"/>
      <c r="Y662" s="213"/>
    </row>
    <row r="663" spans="1:25" x14ac:dyDescent="0.35">
      <c r="A663" s="196"/>
      <c r="B663" s="196" t="s">
        <v>282</v>
      </c>
      <c r="C663" s="378" t="s">
        <v>1475</v>
      </c>
      <c r="D663" s="196" t="s">
        <v>3</v>
      </c>
      <c r="Q663" s="215"/>
      <c r="R663" s="215" t="s">
        <v>903</v>
      </c>
      <c r="T663" s="196" t="s">
        <v>3</v>
      </c>
      <c r="U663" s="212"/>
      <c r="V663" s="212"/>
      <c r="W663" s="212"/>
      <c r="X663" s="213"/>
      <c r="Y663" s="213"/>
    </row>
    <row r="664" spans="1:25" x14ac:dyDescent="0.35">
      <c r="A664" s="196"/>
      <c r="B664" s="196" t="s">
        <v>283</v>
      </c>
      <c r="C664" s="196" t="s">
        <v>1476</v>
      </c>
      <c r="D664" s="196" t="s">
        <v>3</v>
      </c>
      <c r="Q664" s="215"/>
      <c r="R664" s="215" t="s">
        <v>904</v>
      </c>
      <c r="T664" s="215" t="s">
        <v>3</v>
      </c>
      <c r="U664" s="212"/>
      <c r="V664" s="212"/>
      <c r="W664" s="212"/>
      <c r="X664" s="213"/>
      <c r="Y664" s="213"/>
    </row>
    <row r="665" spans="1:25" ht="26.5" x14ac:dyDescent="0.35">
      <c r="A665" s="196"/>
      <c r="B665" s="196" t="s">
        <v>284</v>
      </c>
      <c r="C665" s="378" t="s">
        <v>1478</v>
      </c>
      <c r="D665" s="196" t="s">
        <v>3</v>
      </c>
      <c r="Q665" s="215"/>
      <c r="R665" s="215" t="s">
        <v>905</v>
      </c>
      <c r="S665" s="379" t="s">
        <v>1502</v>
      </c>
      <c r="T665" s="215" t="s">
        <v>3</v>
      </c>
      <c r="U665" s="212"/>
      <c r="V665" s="212"/>
      <c r="W665" s="212"/>
      <c r="X665" s="213"/>
      <c r="Y665" s="213"/>
    </row>
    <row r="666" spans="1:25" x14ac:dyDescent="0.35">
      <c r="A666" s="196"/>
      <c r="B666" s="196" t="s">
        <v>285</v>
      </c>
      <c r="C666" s="196" t="s">
        <v>1477</v>
      </c>
      <c r="D666" s="196" t="s">
        <v>3</v>
      </c>
      <c r="Q666" s="215"/>
      <c r="R666" s="215" t="s">
        <v>906</v>
      </c>
      <c r="S666" s="199" t="s">
        <v>1503</v>
      </c>
      <c r="T666" s="215" t="s">
        <v>3</v>
      </c>
      <c r="U666" s="212"/>
      <c r="V666" s="212"/>
      <c r="W666" s="212"/>
      <c r="X666" s="213"/>
      <c r="Y666" s="213"/>
    </row>
    <row r="667" spans="1:25" ht="65" x14ac:dyDescent="0.35">
      <c r="A667" s="196"/>
      <c r="B667" s="196" t="s">
        <v>286</v>
      </c>
      <c r="C667" s="378" t="s">
        <v>1544</v>
      </c>
      <c r="D667" s="196" t="s">
        <v>1210</v>
      </c>
      <c r="Q667" s="215"/>
      <c r="R667" s="215" t="s">
        <v>907</v>
      </c>
      <c r="S667" s="379" t="s">
        <v>1545</v>
      </c>
      <c r="T667" s="215" t="s">
        <v>908</v>
      </c>
      <c r="U667" s="212"/>
      <c r="V667" s="212"/>
      <c r="W667" s="212"/>
      <c r="X667" s="213"/>
      <c r="Y667" s="213"/>
    </row>
    <row r="668" spans="1:25" x14ac:dyDescent="0.35">
      <c r="A668" s="196"/>
      <c r="B668" s="196" t="s">
        <v>287</v>
      </c>
      <c r="C668" s="196" t="s">
        <v>1473</v>
      </c>
      <c r="D668" s="196" t="s">
        <v>1208</v>
      </c>
      <c r="Q668" s="215"/>
      <c r="R668" s="215" t="s">
        <v>909</v>
      </c>
      <c r="S668" s="199" t="s">
        <v>1501</v>
      </c>
      <c r="T668" s="215" t="s">
        <v>890</v>
      </c>
      <c r="U668" s="212"/>
      <c r="V668" s="212"/>
      <c r="W668" s="212"/>
      <c r="X668" s="213"/>
      <c r="Y668" s="213"/>
    </row>
    <row r="669" spans="1:25" ht="52" x14ac:dyDescent="0.35">
      <c r="A669" s="196"/>
      <c r="B669" s="196" t="s">
        <v>288</v>
      </c>
      <c r="C669" s="378" t="s">
        <v>1565</v>
      </c>
      <c r="D669" s="196" t="s">
        <v>1208</v>
      </c>
      <c r="Q669" s="215"/>
      <c r="R669" s="215" t="s">
        <v>910</v>
      </c>
      <c r="S669" s="379" t="s">
        <v>1566</v>
      </c>
      <c r="T669" s="215" t="s">
        <v>890</v>
      </c>
      <c r="U669" s="212"/>
      <c r="V669" s="212"/>
      <c r="W669" s="212"/>
      <c r="X669" s="213"/>
      <c r="Y669" s="213"/>
    </row>
    <row r="670" spans="1:25" x14ac:dyDescent="0.35">
      <c r="A670" s="196"/>
      <c r="B670" s="196" t="s">
        <v>289</v>
      </c>
      <c r="C670" s="196" t="s">
        <v>1477</v>
      </c>
      <c r="D670" s="196" t="s">
        <v>1209</v>
      </c>
      <c r="Q670" s="215"/>
      <c r="R670" s="215" t="s">
        <v>911</v>
      </c>
      <c r="S670" s="199" t="s">
        <v>1503</v>
      </c>
      <c r="T670" s="215" t="s">
        <v>898</v>
      </c>
      <c r="U670" s="212"/>
      <c r="V670" s="212"/>
      <c r="W670" s="212"/>
      <c r="X670" s="213"/>
      <c r="Y670" s="213"/>
    </row>
    <row r="671" spans="1:25" ht="52" x14ac:dyDescent="0.35">
      <c r="A671" s="196"/>
      <c r="B671" s="196" t="s">
        <v>290</v>
      </c>
      <c r="C671" s="378" t="s">
        <v>1479</v>
      </c>
      <c r="D671" s="196" t="s">
        <v>1209</v>
      </c>
      <c r="Q671" s="215"/>
      <c r="R671" s="215" t="s">
        <v>912</v>
      </c>
      <c r="S671" s="379" t="s">
        <v>1504</v>
      </c>
      <c r="T671" s="215" t="s">
        <v>898</v>
      </c>
      <c r="U671" s="212"/>
      <c r="V671" s="212"/>
      <c r="W671" s="212"/>
      <c r="X671" s="213"/>
      <c r="Y671" s="213"/>
    </row>
    <row r="672" spans="1:25" x14ac:dyDescent="0.35">
      <c r="A672" s="196"/>
      <c r="B672" s="196" t="s">
        <v>291</v>
      </c>
      <c r="C672" s="196" t="s">
        <v>1480</v>
      </c>
      <c r="D672" s="196" t="s">
        <v>1207</v>
      </c>
      <c r="Q672" s="215"/>
      <c r="R672" s="215" t="s">
        <v>913</v>
      </c>
      <c r="S672" s="378" t="s">
        <v>1505</v>
      </c>
      <c r="T672" s="215" t="s">
        <v>1307</v>
      </c>
      <c r="U672" s="212"/>
      <c r="V672" s="212"/>
      <c r="W672" s="212"/>
      <c r="X672" s="213"/>
      <c r="Y672" s="213"/>
    </row>
    <row r="673" spans="1:25" x14ac:dyDescent="0.35">
      <c r="A673" s="196" t="s">
        <v>292</v>
      </c>
      <c r="B673" s="196" t="s">
        <v>293</v>
      </c>
      <c r="C673" s="196" t="s">
        <v>1481</v>
      </c>
      <c r="D673" s="196" t="s">
        <v>3</v>
      </c>
      <c r="Q673" s="215" t="s">
        <v>914</v>
      </c>
      <c r="R673" s="215" t="s">
        <v>915</v>
      </c>
      <c r="S673" s="379" t="s">
        <v>1506</v>
      </c>
      <c r="T673" s="215" t="s">
        <v>3</v>
      </c>
      <c r="U673" s="212"/>
      <c r="V673" s="212"/>
      <c r="W673" s="212"/>
      <c r="X673" s="213"/>
      <c r="Y673" s="213"/>
    </row>
    <row r="674" spans="1:25" x14ac:dyDescent="0.35">
      <c r="A674" s="196"/>
      <c r="B674" s="196" t="s">
        <v>294</v>
      </c>
      <c r="C674" s="196" t="s">
        <v>1481</v>
      </c>
      <c r="D674" s="196" t="s">
        <v>3</v>
      </c>
      <c r="Q674" s="215"/>
      <c r="R674" s="215" t="s">
        <v>916</v>
      </c>
      <c r="S674" s="379" t="s">
        <v>1506</v>
      </c>
      <c r="T674" s="215" t="s">
        <v>3</v>
      </c>
      <c r="U674" s="212"/>
      <c r="V674" s="212"/>
      <c r="W674" s="212"/>
      <c r="X674" s="213"/>
      <c r="Y674" s="213"/>
    </row>
    <row r="675" spans="1:25" x14ac:dyDescent="0.35">
      <c r="A675" s="196"/>
      <c r="B675" s="196" t="s">
        <v>296</v>
      </c>
      <c r="C675" s="196" t="s">
        <v>1481</v>
      </c>
      <c r="D675" s="196" t="s">
        <v>3</v>
      </c>
      <c r="Q675" s="215"/>
      <c r="R675" s="215" t="s">
        <v>917</v>
      </c>
      <c r="S675" s="379" t="s">
        <v>1506</v>
      </c>
      <c r="T675" s="215" t="s">
        <v>3</v>
      </c>
      <c r="U675" s="212"/>
      <c r="V675" s="212"/>
      <c r="W675" s="212"/>
      <c r="X675" s="213"/>
      <c r="Y675" s="213"/>
    </row>
    <row r="676" spans="1:25" ht="26.5" x14ac:dyDescent="0.35">
      <c r="A676" s="196" t="s">
        <v>295</v>
      </c>
      <c r="B676" s="196" t="s">
        <v>30</v>
      </c>
      <c r="C676" s="196" t="s">
        <v>1482</v>
      </c>
      <c r="D676" s="196" t="s">
        <v>3</v>
      </c>
      <c r="Q676" s="215" t="s">
        <v>918</v>
      </c>
      <c r="R676" s="215" t="s">
        <v>919</v>
      </c>
      <c r="S676" s="379" t="s">
        <v>1507</v>
      </c>
      <c r="T676" s="215" t="s">
        <v>3</v>
      </c>
      <c r="U676" s="212"/>
      <c r="V676" s="212"/>
      <c r="W676" s="212"/>
      <c r="X676" s="213"/>
      <c r="Y676" s="213"/>
    </row>
    <row r="677" spans="1:25" x14ac:dyDescent="0.35">
      <c r="A677" s="196"/>
      <c r="B677" s="196" t="s">
        <v>297</v>
      </c>
      <c r="C677" s="196" t="s">
        <v>3</v>
      </c>
      <c r="D677" s="196" t="s">
        <v>3</v>
      </c>
      <c r="Q677" s="215"/>
      <c r="R677" s="215" t="s">
        <v>920</v>
      </c>
      <c r="S677" s="199" t="s">
        <v>3</v>
      </c>
      <c r="T677" s="215" t="s">
        <v>3</v>
      </c>
      <c r="U677" s="212"/>
      <c r="V677" s="212"/>
      <c r="W677" s="212"/>
      <c r="X677" s="213"/>
      <c r="Y677" s="213"/>
    </row>
    <row r="678" spans="1:25" ht="26.5" x14ac:dyDescent="0.35">
      <c r="A678" s="196"/>
      <c r="B678" s="196" t="s">
        <v>298</v>
      </c>
      <c r="C678" s="196" t="s">
        <v>1482</v>
      </c>
      <c r="D678" s="196" t="s">
        <v>3</v>
      </c>
      <c r="Q678" s="215"/>
      <c r="R678" s="215" t="s">
        <v>921</v>
      </c>
      <c r="S678" s="379" t="s">
        <v>1507</v>
      </c>
      <c r="T678" s="215" t="s">
        <v>3</v>
      </c>
      <c r="U678" s="212"/>
      <c r="V678" s="212"/>
      <c r="W678" s="212"/>
      <c r="X678" s="213"/>
      <c r="Y678" s="213"/>
    </row>
    <row r="679" spans="1:25" x14ac:dyDescent="0.35">
      <c r="A679" s="196"/>
      <c r="B679" s="196" t="s">
        <v>299</v>
      </c>
      <c r="C679" s="196" t="s">
        <v>3</v>
      </c>
      <c r="D679" s="196" t="s">
        <v>3</v>
      </c>
      <c r="Q679" s="215"/>
      <c r="R679" s="215" t="s">
        <v>922</v>
      </c>
      <c r="S679" s="199" t="s">
        <v>3</v>
      </c>
      <c r="T679" s="215" t="s">
        <v>3</v>
      </c>
      <c r="U679" s="212"/>
      <c r="V679" s="212"/>
      <c r="W679" s="212"/>
      <c r="X679" s="213"/>
      <c r="Y679" s="213"/>
    </row>
    <row r="680" spans="1:25" x14ac:dyDescent="0.35">
      <c r="A680" s="207" t="s">
        <v>300</v>
      </c>
      <c r="B680" s="196" t="s">
        <v>301</v>
      </c>
      <c r="C680" s="196" t="s">
        <v>1480</v>
      </c>
      <c r="D680" s="196" t="s">
        <v>1207</v>
      </c>
      <c r="Q680" s="228" t="s">
        <v>923</v>
      </c>
      <c r="R680" s="215" t="s">
        <v>924</v>
      </c>
      <c r="S680" s="196" t="s">
        <v>1505</v>
      </c>
      <c r="T680" s="215" t="s">
        <v>1307</v>
      </c>
      <c r="U680" s="212"/>
      <c r="V680" s="212"/>
      <c r="W680" s="212"/>
      <c r="X680" s="213"/>
      <c r="Y680" s="213"/>
    </row>
    <row r="681" spans="1:25" x14ac:dyDescent="0.35">
      <c r="A681" s="196"/>
      <c r="B681" s="196" t="s">
        <v>302</v>
      </c>
      <c r="C681" s="196" t="s">
        <v>3</v>
      </c>
      <c r="D681" s="196" t="s">
        <v>3</v>
      </c>
      <c r="Q681" s="215"/>
      <c r="R681" s="215" t="s">
        <v>925</v>
      </c>
      <c r="S681" s="199" t="s">
        <v>3</v>
      </c>
      <c r="T681" s="215" t="s">
        <v>3</v>
      </c>
      <c r="U681" s="212"/>
      <c r="V681" s="212"/>
      <c r="W681" s="212"/>
      <c r="X681" s="213"/>
      <c r="Y681" s="213"/>
    </row>
    <row r="682" spans="1:25" ht="26.5" x14ac:dyDescent="0.35">
      <c r="A682" s="196" t="s">
        <v>303</v>
      </c>
      <c r="B682" s="196" t="s">
        <v>304</v>
      </c>
      <c r="C682" s="196" t="s">
        <v>1483</v>
      </c>
      <c r="D682" s="196" t="s">
        <v>1209</v>
      </c>
      <c r="Q682" s="215" t="s">
        <v>926</v>
      </c>
      <c r="R682" s="215" t="s">
        <v>927</v>
      </c>
      <c r="S682" s="379" t="s">
        <v>1508</v>
      </c>
      <c r="T682" s="215" t="s">
        <v>898</v>
      </c>
      <c r="U682" s="212"/>
      <c r="V682" s="212"/>
      <c r="W682" s="212"/>
      <c r="X682" s="213"/>
      <c r="Y682" s="213"/>
    </row>
    <row r="683" spans="1:25" ht="26.5" x14ac:dyDescent="0.35">
      <c r="A683" s="196"/>
      <c r="B683" s="196" t="s">
        <v>1546</v>
      </c>
      <c r="C683" s="196" t="s">
        <v>1483</v>
      </c>
      <c r="D683" s="196" t="s">
        <v>1209</v>
      </c>
      <c r="Q683" s="215"/>
      <c r="R683" s="215" t="s">
        <v>1547</v>
      </c>
      <c r="S683" s="379" t="s">
        <v>1508</v>
      </c>
      <c r="T683" s="215" t="s">
        <v>898</v>
      </c>
      <c r="U683" s="212"/>
      <c r="V683" s="212"/>
      <c r="W683" s="212"/>
      <c r="X683" s="213"/>
      <c r="Y683" s="213"/>
    </row>
    <row r="684" spans="1:25" ht="26.5" x14ac:dyDescent="0.35">
      <c r="A684" s="196" t="s">
        <v>305</v>
      </c>
      <c r="B684" s="196" t="s">
        <v>40</v>
      </c>
      <c r="C684" s="196" t="s">
        <v>1484</v>
      </c>
      <c r="D684" s="196" t="s">
        <v>1213</v>
      </c>
      <c r="Q684" s="215" t="s">
        <v>928</v>
      </c>
      <c r="R684" s="215" t="s">
        <v>929</v>
      </c>
      <c r="S684" s="379" t="s">
        <v>1509</v>
      </c>
      <c r="T684" s="215" t="s">
        <v>1041</v>
      </c>
      <c r="U684" s="212"/>
      <c r="V684" s="212"/>
      <c r="W684" s="212"/>
      <c r="X684" s="213"/>
      <c r="Y684" s="213"/>
    </row>
    <row r="685" spans="1:25" x14ac:dyDescent="0.35">
      <c r="A685" s="196" t="s">
        <v>306</v>
      </c>
      <c r="B685" s="196" t="s">
        <v>307</v>
      </c>
      <c r="C685" s="196" t="s">
        <v>1473</v>
      </c>
      <c r="D685" s="196" t="s">
        <v>3</v>
      </c>
      <c r="Q685" s="215" t="s">
        <v>930</v>
      </c>
      <c r="R685" s="215" t="s">
        <v>931</v>
      </c>
      <c r="S685" s="199" t="s">
        <v>1501</v>
      </c>
      <c r="T685" s="215" t="s">
        <v>3</v>
      </c>
      <c r="U685" s="212"/>
      <c r="V685" s="212"/>
      <c r="W685" s="212"/>
      <c r="X685" s="213"/>
      <c r="Y685" s="213"/>
    </row>
    <row r="686" spans="1:25" x14ac:dyDescent="0.35">
      <c r="A686" s="196"/>
      <c r="B686" s="196" t="s">
        <v>308</v>
      </c>
      <c r="C686" s="196" t="s">
        <v>1473</v>
      </c>
      <c r="D686" s="196" t="s">
        <v>3</v>
      </c>
      <c r="Q686" s="215"/>
      <c r="R686" s="215" t="s">
        <v>932</v>
      </c>
      <c r="S686" s="199" t="s">
        <v>1501</v>
      </c>
      <c r="T686" s="215" t="s">
        <v>3</v>
      </c>
      <c r="U686" s="212"/>
      <c r="V686" s="212"/>
      <c r="W686" s="212"/>
      <c r="X686" s="213"/>
      <c r="Y686" s="213"/>
    </row>
    <row r="687" spans="1:25" x14ac:dyDescent="0.35">
      <c r="A687" s="196"/>
      <c r="B687" s="196" t="s">
        <v>309</v>
      </c>
      <c r="C687" s="196" t="s">
        <v>1473</v>
      </c>
      <c r="D687" s="196" t="s">
        <v>1208</v>
      </c>
      <c r="Q687" s="215"/>
      <c r="R687" s="215" t="s">
        <v>933</v>
      </c>
      <c r="S687" s="199" t="s">
        <v>1501</v>
      </c>
      <c r="T687" s="215" t="s">
        <v>890</v>
      </c>
      <c r="U687" s="212"/>
      <c r="V687" s="212"/>
      <c r="W687" s="212"/>
      <c r="X687" s="213"/>
      <c r="Y687" s="213"/>
    </row>
    <row r="688" spans="1:25" x14ac:dyDescent="0.35">
      <c r="A688" s="196" t="s">
        <v>310</v>
      </c>
      <c r="B688" s="196" t="s">
        <v>311</v>
      </c>
      <c r="C688" s="196" t="s">
        <v>1485</v>
      </c>
      <c r="D688" s="196" t="s">
        <v>3</v>
      </c>
      <c r="Q688" s="215" t="s">
        <v>934</v>
      </c>
      <c r="R688" s="215" t="s">
        <v>935</v>
      </c>
      <c r="S688" s="199" t="s">
        <v>1510</v>
      </c>
      <c r="T688" s="215" t="s">
        <v>3</v>
      </c>
      <c r="U688" s="212"/>
      <c r="V688" s="212"/>
      <c r="W688" s="212"/>
      <c r="X688" s="213"/>
      <c r="Y688" s="213"/>
    </row>
    <row r="689" spans="1:25" ht="26.5" x14ac:dyDescent="0.35">
      <c r="A689" s="196" t="s">
        <v>312</v>
      </c>
      <c r="B689" s="196" t="s">
        <v>313</v>
      </c>
      <c r="C689" s="196" t="s">
        <v>1482</v>
      </c>
      <c r="D689" s="196" t="s">
        <v>3</v>
      </c>
      <c r="Q689" s="215" t="s">
        <v>936</v>
      </c>
      <c r="R689" s="215" t="s">
        <v>937</v>
      </c>
      <c r="S689" s="379" t="s">
        <v>1507</v>
      </c>
      <c r="T689" s="215" t="s">
        <v>3</v>
      </c>
      <c r="U689" s="212"/>
      <c r="V689" s="212"/>
      <c r="W689" s="212"/>
      <c r="X689" s="213"/>
      <c r="Y689" s="213"/>
    </row>
    <row r="690" spans="1:25" ht="26.5" x14ac:dyDescent="0.35">
      <c r="A690" s="196"/>
      <c r="B690" s="196" t="s">
        <v>314</v>
      </c>
      <c r="C690" s="196" t="s">
        <v>1482</v>
      </c>
      <c r="D690" s="196" t="s">
        <v>3</v>
      </c>
      <c r="Q690" s="215"/>
      <c r="R690" s="215" t="s">
        <v>938</v>
      </c>
      <c r="S690" s="379" t="s">
        <v>1507</v>
      </c>
      <c r="T690" s="215" t="s">
        <v>3</v>
      </c>
      <c r="U690" s="212"/>
      <c r="V690" s="212"/>
      <c r="W690" s="212"/>
      <c r="X690" s="213"/>
      <c r="Y690" s="213"/>
    </row>
    <row r="691" spans="1:25" ht="26.5" x14ac:dyDescent="0.35">
      <c r="A691" s="196"/>
      <c r="B691" s="196" t="s">
        <v>315</v>
      </c>
      <c r="C691" s="196" t="s">
        <v>1482</v>
      </c>
      <c r="D691" s="196" t="s">
        <v>3</v>
      </c>
      <c r="Q691" s="215"/>
      <c r="R691" s="215" t="s">
        <v>939</v>
      </c>
      <c r="S691" s="379" t="s">
        <v>1507</v>
      </c>
      <c r="T691" s="215" t="s">
        <v>3</v>
      </c>
      <c r="U691" s="212"/>
      <c r="V691" s="212"/>
      <c r="W691" s="212"/>
      <c r="X691" s="213"/>
      <c r="Y691" s="213"/>
    </row>
    <row r="692" spans="1:25" ht="26.5" x14ac:dyDescent="0.35">
      <c r="A692" s="196"/>
      <c r="B692" s="196" t="s">
        <v>316</v>
      </c>
      <c r="C692" s="196" t="s">
        <v>1482</v>
      </c>
      <c r="D692" s="196" t="s">
        <v>3</v>
      </c>
      <c r="Q692" s="215"/>
      <c r="R692" s="215" t="s">
        <v>940</v>
      </c>
      <c r="S692" s="379" t="s">
        <v>1507</v>
      </c>
      <c r="T692" s="215" t="s">
        <v>3</v>
      </c>
      <c r="U692" s="212"/>
      <c r="V692" s="212"/>
      <c r="W692" s="212"/>
      <c r="X692" s="213"/>
      <c r="Y692" s="213"/>
    </row>
    <row r="693" spans="1:25" x14ac:dyDescent="0.35">
      <c r="A693" s="196" t="s">
        <v>317</v>
      </c>
      <c r="B693" s="196" t="s">
        <v>318</v>
      </c>
      <c r="C693" s="196" t="s">
        <v>3</v>
      </c>
      <c r="D693" s="196" t="s">
        <v>3</v>
      </c>
      <c r="Q693" s="215" t="s">
        <v>941</v>
      </c>
      <c r="R693" s="215" t="s">
        <v>942</v>
      </c>
      <c r="S693" s="199" t="s">
        <v>3</v>
      </c>
      <c r="T693" s="196" t="s">
        <v>3</v>
      </c>
      <c r="U693" s="212"/>
      <c r="V693" s="212"/>
      <c r="W693" s="212"/>
      <c r="X693" s="213"/>
      <c r="Y693" s="213"/>
    </row>
    <row r="694" spans="1:25" x14ac:dyDescent="0.35">
      <c r="A694" s="196"/>
      <c r="B694" s="196" t="s">
        <v>319</v>
      </c>
      <c r="C694" s="196" t="s">
        <v>3</v>
      </c>
      <c r="D694" s="196" t="s">
        <v>3</v>
      </c>
      <c r="Q694" s="215"/>
      <c r="R694" s="215" t="s">
        <v>943</v>
      </c>
      <c r="S694" s="199" t="s">
        <v>3</v>
      </c>
      <c r="T694" s="196" t="s">
        <v>3</v>
      </c>
      <c r="U694" s="212"/>
      <c r="V694" s="212"/>
      <c r="W694" s="212"/>
      <c r="X694" s="213"/>
      <c r="Y694" s="213"/>
    </row>
    <row r="695" spans="1:25" x14ac:dyDescent="0.35">
      <c r="A695" s="196" t="s">
        <v>320</v>
      </c>
      <c r="B695" s="196" t="s">
        <v>321</v>
      </c>
      <c r="C695" s="196" t="s">
        <v>1563</v>
      </c>
      <c r="D695" s="196" t="s">
        <v>1214</v>
      </c>
      <c r="Q695" s="215" t="s">
        <v>944</v>
      </c>
      <c r="R695" s="215" t="s">
        <v>945</v>
      </c>
      <c r="S695" s="199" t="s">
        <v>1564</v>
      </c>
      <c r="T695" s="215" t="s">
        <v>946</v>
      </c>
      <c r="U695" s="212"/>
      <c r="V695" s="212"/>
      <c r="W695" s="212"/>
      <c r="X695" s="213"/>
      <c r="Y695" s="213"/>
    </row>
    <row r="696" spans="1:25" x14ac:dyDescent="0.35">
      <c r="A696" s="196"/>
      <c r="B696" s="196" t="s">
        <v>322</v>
      </c>
      <c r="C696" s="196" t="s">
        <v>1563</v>
      </c>
      <c r="D696" s="196" t="s">
        <v>1214</v>
      </c>
      <c r="Q696" s="215"/>
      <c r="R696" s="215" t="s">
        <v>947</v>
      </c>
      <c r="S696" s="199" t="s">
        <v>1564</v>
      </c>
      <c r="T696" s="215" t="s">
        <v>946</v>
      </c>
      <c r="U696" s="212"/>
      <c r="V696" s="212"/>
      <c r="W696" s="212"/>
      <c r="X696" s="213"/>
      <c r="Y696" s="213"/>
    </row>
    <row r="697" spans="1:25" x14ac:dyDescent="0.35">
      <c r="A697" s="196"/>
      <c r="B697" s="196" t="s">
        <v>323</v>
      </c>
      <c r="C697" s="196" t="s">
        <v>1563</v>
      </c>
      <c r="D697" s="196" t="s">
        <v>1214</v>
      </c>
      <c r="Q697" s="215"/>
      <c r="R697" s="215" t="s">
        <v>948</v>
      </c>
      <c r="S697" s="199" t="s">
        <v>1564</v>
      </c>
      <c r="T697" s="215" t="s">
        <v>946</v>
      </c>
      <c r="U697" s="212"/>
      <c r="V697" s="212"/>
      <c r="W697" s="212"/>
      <c r="X697" s="213"/>
      <c r="Y697" s="213"/>
    </row>
    <row r="698" spans="1:25" x14ac:dyDescent="0.35">
      <c r="A698" s="196" t="s">
        <v>324</v>
      </c>
      <c r="B698" s="196" t="s">
        <v>325</v>
      </c>
      <c r="C698" s="196" t="s">
        <v>1487</v>
      </c>
      <c r="D698" s="196" t="s">
        <v>3</v>
      </c>
      <c r="Q698" s="215" t="s">
        <v>949</v>
      </c>
      <c r="R698" s="215" t="s">
        <v>950</v>
      </c>
      <c r="S698" s="199" t="s">
        <v>1512</v>
      </c>
      <c r="T698" s="215" t="s">
        <v>3</v>
      </c>
      <c r="U698" s="212"/>
      <c r="V698" s="212"/>
      <c r="W698" s="212"/>
      <c r="X698" s="213"/>
      <c r="Y698" s="213"/>
    </row>
    <row r="699" spans="1:25" x14ac:dyDescent="0.35">
      <c r="A699" s="196"/>
      <c r="B699" s="196" t="s">
        <v>326</v>
      </c>
      <c r="C699" s="196" t="s">
        <v>1487</v>
      </c>
      <c r="D699" s="196" t="s">
        <v>3</v>
      </c>
      <c r="Q699" s="215"/>
      <c r="R699" s="215" t="s">
        <v>951</v>
      </c>
      <c r="S699" s="199" t="s">
        <v>1512</v>
      </c>
      <c r="T699" s="215" t="s">
        <v>3</v>
      </c>
      <c r="U699" s="212"/>
      <c r="V699" s="212"/>
      <c r="W699" s="212"/>
      <c r="X699" s="213"/>
      <c r="Y699" s="213"/>
    </row>
    <row r="700" spans="1:25" x14ac:dyDescent="0.35">
      <c r="A700" s="196"/>
      <c r="B700" s="196" t="s">
        <v>327</v>
      </c>
      <c r="C700" s="196" t="s">
        <v>1487</v>
      </c>
      <c r="D700" s="196" t="s">
        <v>1210</v>
      </c>
      <c r="Q700" s="215"/>
      <c r="R700" s="215" t="s">
        <v>952</v>
      </c>
      <c r="S700" s="199" t="s">
        <v>1512</v>
      </c>
      <c r="T700" s="215" t="s">
        <v>908</v>
      </c>
      <c r="U700" s="212"/>
      <c r="V700" s="212"/>
      <c r="W700" s="212"/>
      <c r="X700" s="213"/>
      <c r="Y700" s="213"/>
    </row>
    <row r="701" spans="1:25" x14ac:dyDescent="0.35">
      <c r="A701" s="196"/>
      <c r="B701" s="196"/>
      <c r="C701" s="196"/>
      <c r="D701" s="196" t="s">
        <v>1211</v>
      </c>
      <c r="Q701" s="215"/>
      <c r="R701" s="215"/>
      <c r="T701" s="215" t="s">
        <v>953</v>
      </c>
      <c r="U701" s="212"/>
      <c r="V701" s="212"/>
      <c r="W701" s="212"/>
      <c r="X701" s="213"/>
      <c r="Y701" s="213"/>
    </row>
    <row r="702" spans="1:25" x14ac:dyDescent="0.35">
      <c r="A702" s="196"/>
      <c r="B702" s="196" t="s">
        <v>328</v>
      </c>
      <c r="C702" s="196" t="s">
        <v>1487</v>
      </c>
      <c r="D702" s="196" t="s">
        <v>1210</v>
      </c>
      <c r="Q702" s="215"/>
      <c r="R702" s="215" t="s">
        <v>954</v>
      </c>
      <c r="S702" s="199" t="s">
        <v>1512</v>
      </c>
      <c r="T702" s="215" t="s">
        <v>908</v>
      </c>
      <c r="U702" s="212"/>
      <c r="V702" s="212"/>
      <c r="W702" s="212"/>
      <c r="X702" s="213"/>
      <c r="Y702" s="213"/>
    </row>
    <row r="703" spans="1:25" x14ac:dyDescent="0.35">
      <c r="A703" s="196"/>
      <c r="B703" s="196"/>
      <c r="C703" s="196"/>
      <c r="D703" s="196" t="s">
        <v>1211</v>
      </c>
      <c r="Q703" s="215"/>
      <c r="R703" s="215"/>
      <c r="T703" s="215" t="s">
        <v>953</v>
      </c>
      <c r="U703" s="212"/>
      <c r="V703" s="212"/>
      <c r="W703" s="212"/>
      <c r="X703" s="213"/>
      <c r="Y703" s="213"/>
    </row>
    <row r="704" spans="1:25" x14ac:dyDescent="0.35">
      <c r="A704" s="196"/>
      <c r="B704" s="196" t="s">
        <v>329</v>
      </c>
      <c r="C704" s="196" t="s">
        <v>1487</v>
      </c>
      <c r="D704" s="196" t="s">
        <v>1210</v>
      </c>
      <c r="Q704" s="215"/>
      <c r="R704" s="215" t="s">
        <v>955</v>
      </c>
      <c r="S704" s="199" t="s">
        <v>1512</v>
      </c>
      <c r="T704" s="215" t="s">
        <v>908</v>
      </c>
      <c r="U704" s="212"/>
      <c r="V704" s="212"/>
      <c r="W704" s="212"/>
      <c r="X704" s="213"/>
      <c r="Y704" s="213"/>
    </row>
    <row r="705" spans="1:25" x14ac:dyDescent="0.35">
      <c r="A705" s="196"/>
      <c r="B705" s="196"/>
      <c r="C705" s="196"/>
      <c r="D705" s="196" t="s">
        <v>1211</v>
      </c>
      <c r="Q705" s="215"/>
      <c r="R705" s="215"/>
      <c r="T705" s="215" t="s">
        <v>953</v>
      </c>
      <c r="U705" s="212"/>
      <c r="V705" s="212"/>
      <c r="W705" s="212"/>
      <c r="X705" s="213"/>
      <c r="Y705" s="213"/>
    </row>
    <row r="706" spans="1:25" x14ac:dyDescent="0.35">
      <c r="A706" s="196" t="s">
        <v>330</v>
      </c>
      <c r="B706" s="196" t="s">
        <v>331</v>
      </c>
      <c r="C706" s="196" t="s">
        <v>1488</v>
      </c>
      <c r="D706" s="196" t="s">
        <v>1210</v>
      </c>
      <c r="Q706" s="215" t="s">
        <v>956</v>
      </c>
      <c r="R706" s="215" t="s">
        <v>957</v>
      </c>
      <c r="S706" s="199" t="s">
        <v>1513</v>
      </c>
      <c r="T706" s="215" t="s">
        <v>908</v>
      </c>
      <c r="U706" s="212"/>
      <c r="V706" s="212"/>
      <c r="W706" s="212"/>
      <c r="X706" s="213"/>
      <c r="Y706" s="213"/>
    </row>
    <row r="707" spans="1:25" x14ac:dyDescent="0.35">
      <c r="A707" s="196"/>
      <c r="B707" s="196" t="s">
        <v>332</v>
      </c>
      <c r="C707" s="196" t="s">
        <v>1488</v>
      </c>
      <c r="D707" s="196" t="s">
        <v>3</v>
      </c>
      <c r="Q707" s="215"/>
      <c r="R707" s="215" t="s">
        <v>958</v>
      </c>
      <c r="S707" s="199" t="s">
        <v>1513</v>
      </c>
      <c r="T707" s="215" t="s">
        <v>3</v>
      </c>
      <c r="U707" s="212"/>
      <c r="V707" s="212"/>
      <c r="W707" s="212"/>
      <c r="X707" s="213"/>
      <c r="Y707" s="213"/>
    </row>
    <row r="708" spans="1:25" x14ac:dyDescent="0.35">
      <c r="A708" s="196"/>
      <c r="B708" s="196" t="s">
        <v>333</v>
      </c>
      <c r="C708" s="196" t="s">
        <v>1488</v>
      </c>
      <c r="D708" s="196" t="s">
        <v>1210</v>
      </c>
      <c r="Q708" s="215"/>
      <c r="R708" s="215" t="s">
        <v>959</v>
      </c>
      <c r="S708" s="199" t="s">
        <v>1513</v>
      </c>
      <c r="T708" s="215" t="s">
        <v>908</v>
      </c>
      <c r="U708" s="212"/>
      <c r="V708" s="212"/>
      <c r="W708" s="212"/>
      <c r="X708" s="213"/>
      <c r="Y708" s="213"/>
    </row>
    <row r="709" spans="1:25" x14ac:dyDescent="0.35">
      <c r="A709" s="196"/>
      <c r="B709" s="196"/>
      <c r="C709" s="196"/>
      <c r="D709" s="196" t="s">
        <v>1211</v>
      </c>
      <c r="Q709" s="215"/>
      <c r="R709" s="215"/>
      <c r="T709" s="215" t="s">
        <v>953</v>
      </c>
      <c r="U709" s="212"/>
      <c r="V709" s="212"/>
      <c r="W709" s="212"/>
      <c r="X709" s="213"/>
      <c r="Y709" s="213"/>
    </row>
    <row r="710" spans="1:25" x14ac:dyDescent="0.35">
      <c r="A710" s="196"/>
      <c r="B710" s="196" t="s">
        <v>334</v>
      </c>
      <c r="C710" s="196" t="s">
        <v>1488</v>
      </c>
      <c r="D710" s="196" t="s">
        <v>1210</v>
      </c>
      <c r="Q710" s="215"/>
      <c r="R710" s="215" t="s">
        <v>960</v>
      </c>
      <c r="S710" s="199" t="s">
        <v>1513</v>
      </c>
      <c r="T710" s="215" t="s">
        <v>908</v>
      </c>
      <c r="U710" s="212"/>
      <c r="V710" s="212"/>
      <c r="W710" s="212"/>
      <c r="X710" s="213"/>
      <c r="Y710" s="213"/>
    </row>
    <row r="711" spans="1:25" x14ac:dyDescent="0.35">
      <c r="A711" s="196" t="s">
        <v>335</v>
      </c>
      <c r="B711" s="196" t="s">
        <v>336</v>
      </c>
      <c r="C711" s="196" t="s">
        <v>1562</v>
      </c>
      <c r="D711" s="196" t="s">
        <v>1214</v>
      </c>
      <c r="Q711" s="215" t="s">
        <v>961</v>
      </c>
      <c r="R711" s="215" t="s">
        <v>962</v>
      </c>
      <c r="S711" s="199" t="s">
        <v>1567</v>
      </c>
      <c r="T711" s="215" t="s">
        <v>946</v>
      </c>
      <c r="U711" s="212"/>
      <c r="V711" s="212"/>
      <c r="W711" s="212"/>
      <c r="X711" s="213"/>
      <c r="Y711" s="213"/>
    </row>
    <row r="712" spans="1:25" x14ac:dyDescent="0.35">
      <c r="A712" s="196"/>
      <c r="B712" s="196"/>
      <c r="C712" s="196"/>
      <c r="D712" s="196" t="s">
        <v>1211</v>
      </c>
      <c r="Q712" s="215"/>
      <c r="R712" s="215"/>
      <c r="T712" s="215" t="s">
        <v>953</v>
      </c>
      <c r="U712" s="212"/>
      <c r="V712" s="212"/>
      <c r="W712" s="212"/>
      <c r="X712" s="213"/>
      <c r="Y712" s="213"/>
    </row>
    <row r="713" spans="1:25" x14ac:dyDescent="0.35">
      <c r="A713" s="196"/>
      <c r="B713" s="196" t="s">
        <v>337</v>
      </c>
      <c r="C713" s="196" t="s">
        <v>1562</v>
      </c>
      <c r="D713" s="196" t="s">
        <v>1214</v>
      </c>
      <c r="Q713" s="215"/>
      <c r="R713" s="215" t="s">
        <v>963</v>
      </c>
      <c r="S713" s="199" t="s">
        <v>1567</v>
      </c>
      <c r="T713" s="215" t="s">
        <v>946</v>
      </c>
      <c r="U713" s="212"/>
      <c r="V713" s="212"/>
      <c r="W713" s="212"/>
      <c r="X713" s="213"/>
      <c r="Y713" s="213"/>
    </row>
    <row r="714" spans="1:25" x14ac:dyDescent="0.35">
      <c r="A714" s="196"/>
      <c r="B714" s="196"/>
      <c r="C714" s="196"/>
      <c r="D714" s="196" t="s">
        <v>1211</v>
      </c>
      <c r="Q714" s="215"/>
      <c r="R714" s="215"/>
      <c r="T714" s="215" t="s">
        <v>953</v>
      </c>
      <c r="U714" s="212"/>
      <c r="V714" s="212"/>
      <c r="W714" s="212"/>
      <c r="X714" s="213"/>
      <c r="Y714" s="213"/>
    </row>
    <row r="715" spans="1:25" x14ac:dyDescent="0.35">
      <c r="A715" s="196"/>
      <c r="B715" s="196" t="s">
        <v>338</v>
      </c>
      <c r="C715" s="196" t="s">
        <v>1562</v>
      </c>
      <c r="D715" s="196" t="s">
        <v>1214</v>
      </c>
      <c r="Q715" s="215"/>
      <c r="R715" s="215" t="s">
        <v>964</v>
      </c>
      <c r="S715" s="199" t="s">
        <v>1567</v>
      </c>
      <c r="T715" s="215" t="s">
        <v>946</v>
      </c>
      <c r="U715" s="212"/>
      <c r="V715" s="212"/>
      <c r="W715" s="212"/>
      <c r="X715" s="213"/>
      <c r="Y715" s="213"/>
    </row>
    <row r="716" spans="1:25" x14ac:dyDescent="0.35">
      <c r="A716" s="196"/>
      <c r="B716" s="196" t="s">
        <v>339</v>
      </c>
      <c r="C716" s="196" t="s">
        <v>1562</v>
      </c>
      <c r="D716" s="196" t="s">
        <v>1214</v>
      </c>
      <c r="Q716" s="215"/>
      <c r="R716" s="215" t="s">
        <v>965</v>
      </c>
      <c r="S716" s="199" t="s">
        <v>1567</v>
      </c>
      <c r="T716" s="215" t="s">
        <v>946</v>
      </c>
      <c r="U716" s="212"/>
      <c r="V716" s="212"/>
      <c r="W716" s="212"/>
      <c r="X716" s="213"/>
      <c r="Y716" s="213"/>
    </row>
    <row r="717" spans="1:25" x14ac:dyDescent="0.35">
      <c r="A717" s="196"/>
      <c r="B717" s="196" t="s">
        <v>340</v>
      </c>
      <c r="C717" s="196" t="s">
        <v>1562</v>
      </c>
      <c r="D717" s="196" t="s">
        <v>1214</v>
      </c>
      <c r="Q717" s="215"/>
      <c r="R717" s="215" t="s">
        <v>966</v>
      </c>
      <c r="S717" s="199" t="s">
        <v>1567</v>
      </c>
      <c r="T717" s="215" t="s">
        <v>946</v>
      </c>
      <c r="U717" s="212"/>
      <c r="V717" s="212"/>
      <c r="W717" s="212"/>
      <c r="X717" s="213"/>
      <c r="Y717" s="213"/>
    </row>
    <row r="718" spans="1:25" x14ac:dyDescent="0.35">
      <c r="A718" s="196"/>
      <c r="B718" s="196" t="s">
        <v>341</v>
      </c>
      <c r="C718" s="196" t="s">
        <v>1489</v>
      </c>
      <c r="D718" s="196" t="s">
        <v>1210</v>
      </c>
      <c r="Q718" s="215"/>
      <c r="R718" s="215" t="s">
        <v>967</v>
      </c>
      <c r="S718" s="199" t="s">
        <v>1514</v>
      </c>
      <c r="T718" s="215" t="s">
        <v>908</v>
      </c>
      <c r="U718" s="212"/>
      <c r="V718" s="212"/>
      <c r="W718" s="212"/>
      <c r="X718" s="213"/>
      <c r="Y718" s="213"/>
    </row>
    <row r="719" spans="1:25" x14ac:dyDescent="0.35">
      <c r="A719" s="196"/>
      <c r="B719" s="196"/>
      <c r="C719" s="196"/>
      <c r="D719" s="196" t="s">
        <v>1211</v>
      </c>
      <c r="Q719" s="215"/>
      <c r="R719" s="215"/>
      <c r="T719" s="215" t="s">
        <v>953</v>
      </c>
      <c r="U719" s="212"/>
      <c r="V719" s="212"/>
      <c r="W719" s="212"/>
      <c r="X719" s="213"/>
      <c r="Y719" s="213"/>
    </row>
    <row r="720" spans="1:25" x14ac:dyDescent="0.35">
      <c r="A720" s="196"/>
      <c r="B720" s="196" t="s">
        <v>342</v>
      </c>
      <c r="C720" s="196" t="s">
        <v>1489</v>
      </c>
      <c r="D720" s="196" t="s">
        <v>1210</v>
      </c>
      <c r="Q720" s="215"/>
      <c r="R720" s="215" t="s">
        <v>968</v>
      </c>
      <c r="S720" s="199" t="s">
        <v>1514</v>
      </c>
      <c r="T720" s="215" t="s">
        <v>908</v>
      </c>
      <c r="U720" s="212"/>
      <c r="V720" s="212"/>
      <c r="W720" s="212"/>
      <c r="X720" s="213"/>
      <c r="Y720" s="213"/>
    </row>
    <row r="721" spans="1:25" x14ac:dyDescent="0.35">
      <c r="A721" s="196"/>
      <c r="B721" s="196"/>
      <c r="C721" s="196"/>
      <c r="D721" s="196" t="s">
        <v>1211</v>
      </c>
      <c r="Q721" s="215"/>
      <c r="R721" s="215"/>
      <c r="T721" s="215" t="s">
        <v>953</v>
      </c>
      <c r="U721" s="212"/>
      <c r="V721" s="212"/>
      <c r="W721" s="212"/>
      <c r="X721" s="213"/>
      <c r="Y721" s="213"/>
    </row>
    <row r="722" spans="1:25" x14ac:dyDescent="0.35">
      <c r="A722" s="196" t="s">
        <v>343</v>
      </c>
      <c r="B722" s="196" t="s">
        <v>344</v>
      </c>
      <c r="C722" s="196" t="s">
        <v>1486</v>
      </c>
      <c r="D722" s="196" t="s">
        <v>3</v>
      </c>
      <c r="Q722" s="215" t="s">
        <v>969</v>
      </c>
      <c r="R722" s="215" t="s">
        <v>970</v>
      </c>
      <c r="S722" s="199" t="s">
        <v>1511</v>
      </c>
      <c r="T722" s="215" t="s">
        <v>3</v>
      </c>
      <c r="U722" s="212"/>
      <c r="V722" s="212"/>
      <c r="W722" s="212"/>
      <c r="X722" s="213"/>
      <c r="Y722" s="213"/>
    </row>
    <row r="723" spans="1:25" x14ac:dyDescent="0.35">
      <c r="A723" s="196"/>
      <c r="B723" s="196" t="s">
        <v>345</v>
      </c>
      <c r="C723" s="196" t="s">
        <v>1486</v>
      </c>
      <c r="D723" s="196" t="s">
        <v>3</v>
      </c>
      <c r="Q723" s="215"/>
      <c r="R723" s="215" t="s">
        <v>971</v>
      </c>
      <c r="S723" s="199" t="s">
        <v>1511</v>
      </c>
      <c r="T723" s="215" t="s">
        <v>3</v>
      </c>
      <c r="U723" s="212"/>
      <c r="V723" s="212"/>
      <c r="W723" s="212"/>
      <c r="X723" s="213"/>
      <c r="Y723" s="213"/>
    </row>
    <row r="724" spans="1:25" x14ac:dyDescent="0.35">
      <c r="A724" s="196"/>
      <c r="B724" s="196" t="s">
        <v>346</v>
      </c>
      <c r="C724" s="196" t="s">
        <v>1486</v>
      </c>
      <c r="D724" s="196" t="s">
        <v>1210</v>
      </c>
      <c r="Q724" s="215"/>
      <c r="R724" s="215" t="s">
        <v>972</v>
      </c>
      <c r="S724" s="199" t="s">
        <v>1511</v>
      </c>
      <c r="T724" s="215" t="s">
        <v>908</v>
      </c>
      <c r="U724" s="212"/>
      <c r="V724" s="212"/>
      <c r="W724" s="212"/>
      <c r="X724" s="213"/>
      <c r="Y724" s="213"/>
    </row>
    <row r="725" spans="1:25" x14ac:dyDescent="0.35">
      <c r="A725" s="196"/>
      <c r="B725" s="196"/>
      <c r="C725" s="196"/>
      <c r="D725" s="196" t="s">
        <v>1211</v>
      </c>
      <c r="Q725" s="215"/>
      <c r="R725" s="215"/>
      <c r="T725" s="215" t="s">
        <v>953</v>
      </c>
      <c r="U725" s="212"/>
      <c r="V725" s="212"/>
      <c r="W725" s="212"/>
      <c r="X725" s="213"/>
      <c r="Y725" s="213"/>
    </row>
    <row r="726" spans="1:25" x14ac:dyDescent="0.35">
      <c r="A726" s="196"/>
      <c r="B726" s="196" t="s">
        <v>347</v>
      </c>
      <c r="C726" s="196" t="s">
        <v>1486</v>
      </c>
      <c r="D726" s="196" t="s">
        <v>1210</v>
      </c>
      <c r="Q726" s="215"/>
      <c r="R726" s="215" t="s">
        <v>973</v>
      </c>
      <c r="S726" s="199" t="s">
        <v>1511</v>
      </c>
      <c r="T726" s="215" t="s">
        <v>908</v>
      </c>
      <c r="U726" s="212"/>
      <c r="V726" s="212"/>
      <c r="W726" s="212"/>
      <c r="X726" s="213"/>
      <c r="Y726" s="213"/>
    </row>
    <row r="727" spans="1:25" x14ac:dyDescent="0.35">
      <c r="A727" s="196"/>
      <c r="B727" s="196" t="s">
        <v>348</v>
      </c>
      <c r="C727" s="196" t="s">
        <v>1486</v>
      </c>
      <c r="D727" s="196" t="s">
        <v>1210</v>
      </c>
      <c r="Q727" s="215"/>
      <c r="R727" s="215" t="s">
        <v>974</v>
      </c>
      <c r="S727" s="199" t="s">
        <v>1511</v>
      </c>
      <c r="T727" s="215" t="s">
        <v>908</v>
      </c>
      <c r="U727" s="212"/>
      <c r="V727" s="212"/>
      <c r="W727" s="212"/>
      <c r="X727" s="213"/>
      <c r="Y727" s="213"/>
    </row>
    <row r="728" spans="1:25" x14ac:dyDescent="0.35">
      <c r="A728" s="196" t="s">
        <v>349</v>
      </c>
      <c r="B728" s="196" t="s">
        <v>350</v>
      </c>
      <c r="C728" s="196" t="s">
        <v>3</v>
      </c>
      <c r="D728" s="196" t="s">
        <v>3</v>
      </c>
      <c r="Q728" s="215" t="s">
        <v>975</v>
      </c>
      <c r="R728" s="215" t="s">
        <v>976</v>
      </c>
      <c r="S728" s="199" t="s">
        <v>3</v>
      </c>
      <c r="T728" s="215" t="s">
        <v>3</v>
      </c>
      <c r="U728" s="212"/>
      <c r="V728" s="212"/>
      <c r="W728" s="212"/>
      <c r="X728" s="213"/>
      <c r="Y728" s="213"/>
    </row>
    <row r="729" spans="1:25" x14ac:dyDescent="0.35">
      <c r="A729" s="196"/>
      <c r="B729" s="196" t="s">
        <v>351</v>
      </c>
      <c r="C729" s="196" t="s">
        <v>3</v>
      </c>
      <c r="D729" s="196" t="s">
        <v>3</v>
      </c>
      <c r="Q729" s="215"/>
      <c r="R729" s="215" t="s">
        <v>977</v>
      </c>
      <c r="S729" s="199" t="s">
        <v>3</v>
      </c>
      <c r="T729" s="215" t="s">
        <v>3</v>
      </c>
      <c r="U729" s="212"/>
      <c r="V729" s="212"/>
      <c r="W729" s="212"/>
      <c r="X729" s="213"/>
      <c r="Y729" s="213"/>
    </row>
    <row r="730" spans="1:25" x14ac:dyDescent="0.35">
      <c r="A730" s="196" t="s">
        <v>352</v>
      </c>
      <c r="B730" s="196" t="s">
        <v>353</v>
      </c>
      <c r="C730" s="196" t="s">
        <v>1480</v>
      </c>
      <c r="D730" s="196" t="s">
        <v>1207</v>
      </c>
      <c r="Q730" s="215" t="s">
        <v>978</v>
      </c>
      <c r="R730" s="215" t="s">
        <v>979</v>
      </c>
      <c r="S730" s="378" t="s">
        <v>1505</v>
      </c>
      <c r="T730" s="215" t="s">
        <v>1307</v>
      </c>
      <c r="U730" s="212"/>
      <c r="V730" s="212"/>
      <c r="W730" s="212"/>
      <c r="X730" s="213"/>
      <c r="Y730" s="213"/>
    </row>
    <row r="731" spans="1:25" x14ac:dyDescent="0.35">
      <c r="A731" s="196"/>
      <c r="B731" s="196" t="s">
        <v>354</v>
      </c>
      <c r="C731" s="196" t="s">
        <v>1480</v>
      </c>
      <c r="D731" s="196" t="s">
        <v>3</v>
      </c>
      <c r="Q731" s="215"/>
      <c r="R731" s="215" t="s">
        <v>980</v>
      </c>
      <c r="S731" s="378" t="s">
        <v>1505</v>
      </c>
      <c r="T731" s="215" t="s">
        <v>3</v>
      </c>
      <c r="U731" s="212"/>
      <c r="V731" s="212"/>
      <c r="W731" s="212"/>
      <c r="X731" s="213"/>
      <c r="Y731" s="213"/>
    </row>
    <row r="732" spans="1:25" x14ac:dyDescent="0.35">
      <c r="A732" s="196"/>
      <c r="B732" s="196" t="s">
        <v>355</v>
      </c>
      <c r="C732" s="196" t="s">
        <v>1480</v>
      </c>
      <c r="D732" s="196" t="s">
        <v>1207</v>
      </c>
      <c r="Q732" s="215"/>
      <c r="R732" s="215" t="s">
        <v>981</v>
      </c>
      <c r="S732" s="378" t="s">
        <v>1505</v>
      </c>
      <c r="T732" s="215" t="s">
        <v>1307</v>
      </c>
      <c r="U732" s="212"/>
      <c r="V732" s="212"/>
      <c r="W732" s="212"/>
      <c r="X732" s="213"/>
      <c r="Y732" s="213"/>
    </row>
    <row r="733" spans="1:25" x14ac:dyDescent="0.35">
      <c r="A733" s="196" t="s">
        <v>356</v>
      </c>
      <c r="B733" s="196" t="s">
        <v>357</v>
      </c>
      <c r="C733" s="196" t="s">
        <v>3</v>
      </c>
      <c r="D733" s="196" t="s">
        <v>3</v>
      </c>
      <c r="Q733" s="215" t="s">
        <v>982</v>
      </c>
      <c r="R733" s="215" t="s">
        <v>983</v>
      </c>
      <c r="S733" s="199" t="s">
        <v>3</v>
      </c>
      <c r="T733" s="215" t="s">
        <v>3</v>
      </c>
      <c r="U733" s="212"/>
      <c r="V733" s="212"/>
      <c r="W733" s="212"/>
      <c r="X733" s="213"/>
      <c r="Y733" s="213"/>
    </row>
    <row r="734" spans="1:25" x14ac:dyDescent="0.35">
      <c r="A734" s="196" t="s">
        <v>358</v>
      </c>
      <c r="B734" s="196" t="s">
        <v>359</v>
      </c>
      <c r="C734" s="196" t="s">
        <v>1490</v>
      </c>
      <c r="D734" s="196" t="s">
        <v>3</v>
      </c>
      <c r="Q734" s="215" t="s">
        <v>984</v>
      </c>
      <c r="R734" s="215" t="s">
        <v>985</v>
      </c>
      <c r="S734" s="196" t="s">
        <v>1515</v>
      </c>
      <c r="T734" s="215" t="s">
        <v>3</v>
      </c>
      <c r="U734" s="212"/>
      <c r="V734" s="212"/>
      <c r="W734" s="212"/>
      <c r="X734" s="213"/>
      <c r="Y734" s="213"/>
    </row>
    <row r="735" spans="1:25" x14ac:dyDescent="0.35">
      <c r="A735" s="196"/>
      <c r="B735" s="196" t="s">
        <v>360</v>
      </c>
      <c r="C735" s="196" t="s">
        <v>1490</v>
      </c>
      <c r="D735" s="196" t="s">
        <v>3</v>
      </c>
      <c r="Q735" s="215"/>
      <c r="R735" s="215" t="s">
        <v>986</v>
      </c>
      <c r="S735" s="196" t="s">
        <v>1515</v>
      </c>
      <c r="T735" s="215" t="s">
        <v>3</v>
      </c>
      <c r="U735" s="212"/>
      <c r="V735" s="212"/>
      <c r="W735" s="212"/>
      <c r="X735" s="213"/>
      <c r="Y735" s="213"/>
    </row>
    <row r="736" spans="1:25" x14ac:dyDescent="0.35">
      <c r="A736" s="196"/>
      <c r="B736" s="196" t="s">
        <v>361</v>
      </c>
      <c r="C736" s="196" t="s">
        <v>3</v>
      </c>
      <c r="D736" s="196" t="s">
        <v>3</v>
      </c>
      <c r="Q736" s="215"/>
      <c r="R736" s="215" t="s">
        <v>987</v>
      </c>
      <c r="S736" s="199" t="s">
        <v>3</v>
      </c>
      <c r="T736" s="215" t="s">
        <v>3</v>
      </c>
      <c r="U736" s="212"/>
      <c r="V736" s="212"/>
      <c r="W736" s="212"/>
      <c r="X736" s="213"/>
      <c r="Y736" s="213"/>
    </row>
    <row r="737" spans="1:25" x14ac:dyDescent="0.35">
      <c r="A737" s="196"/>
      <c r="B737" s="196" t="s">
        <v>362</v>
      </c>
      <c r="C737" s="196" t="s">
        <v>1490</v>
      </c>
      <c r="D737" s="196" t="s">
        <v>3</v>
      </c>
      <c r="Q737" s="215"/>
      <c r="R737" s="215" t="s">
        <v>988</v>
      </c>
      <c r="S737" s="196" t="s">
        <v>1515</v>
      </c>
      <c r="T737" s="196" t="s">
        <v>3</v>
      </c>
      <c r="U737" s="212"/>
      <c r="V737" s="212"/>
      <c r="W737" s="212"/>
      <c r="X737" s="213"/>
      <c r="Y737" s="213"/>
    </row>
    <row r="738" spans="1:25" x14ac:dyDescent="0.35">
      <c r="A738" s="196"/>
      <c r="B738" s="196" t="s">
        <v>363</v>
      </c>
      <c r="C738" s="196" t="s">
        <v>1490</v>
      </c>
      <c r="D738" s="196" t="s">
        <v>1212</v>
      </c>
      <c r="Q738" s="215"/>
      <c r="R738" s="215" t="s">
        <v>989</v>
      </c>
      <c r="S738" s="196" t="s">
        <v>1515</v>
      </c>
      <c r="T738" s="215" t="s">
        <v>1043</v>
      </c>
      <c r="U738" s="212"/>
      <c r="V738" s="212"/>
      <c r="W738" s="212"/>
      <c r="X738" s="213"/>
      <c r="Y738" s="213"/>
    </row>
    <row r="739" spans="1:25" x14ac:dyDescent="0.35">
      <c r="A739" s="196"/>
      <c r="B739" s="196" t="s">
        <v>364</v>
      </c>
      <c r="C739" s="196" t="s">
        <v>1490</v>
      </c>
      <c r="D739" s="196" t="s">
        <v>3</v>
      </c>
      <c r="Q739" s="215"/>
      <c r="R739" s="215" t="s">
        <v>990</v>
      </c>
      <c r="S739" s="196" t="s">
        <v>1515</v>
      </c>
      <c r="T739" s="215" t="s">
        <v>3</v>
      </c>
      <c r="U739" s="212"/>
      <c r="V739" s="212"/>
      <c r="W739" s="212"/>
      <c r="X739" s="213"/>
      <c r="Y739" s="213"/>
    </row>
    <row r="740" spans="1:25" x14ac:dyDescent="0.35">
      <c r="A740" s="196"/>
      <c r="B740" s="196" t="s">
        <v>365</v>
      </c>
      <c r="C740" s="196" t="s">
        <v>1490</v>
      </c>
      <c r="D740" s="196" t="s">
        <v>3</v>
      </c>
      <c r="Q740" s="215"/>
      <c r="R740" s="215" t="s">
        <v>991</v>
      </c>
      <c r="S740" s="196" t="s">
        <v>1515</v>
      </c>
      <c r="T740" s="215" t="s">
        <v>3</v>
      </c>
      <c r="U740" s="212"/>
      <c r="V740" s="212"/>
      <c r="W740" s="212"/>
      <c r="X740" s="213"/>
      <c r="Y740" s="213"/>
    </row>
    <row r="741" spans="1:25" x14ac:dyDescent="0.35">
      <c r="A741" s="196"/>
      <c r="B741" s="196" t="s">
        <v>366</v>
      </c>
      <c r="C741" s="196" t="s">
        <v>1490</v>
      </c>
      <c r="D741" s="196" t="s">
        <v>3</v>
      </c>
      <c r="Q741" s="215"/>
      <c r="R741" s="215" t="s">
        <v>992</v>
      </c>
      <c r="S741" s="196" t="s">
        <v>1515</v>
      </c>
      <c r="T741" s="215" t="s">
        <v>3</v>
      </c>
      <c r="U741" s="212"/>
      <c r="V741" s="212"/>
      <c r="W741" s="212"/>
      <c r="X741" s="213"/>
      <c r="Y741" s="213"/>
    </row>
    <row r="742" spans="1:25" x14ac:dyDescent="0.35">
      <c r="A742" s="196"/>
      <c r="B742" s="196" t="s">
        <v>367</v>
      </c>
      <c r="C742" s="196" t="s">
        <v>1490</v>
      </c>
      <c r="D742" s="196" t="s">
        <v>1212</v>
      </c>
      <c r="Q742" s="215"/>
      <c r="R742" s="215" t="s">
        <v>993</v>
      </c>
      <c r="S742" s="196" t="s">
        <v>1515</v>
      </c>
      <c r="T742" s="215" t="s">
        <v>1043</v>
      </c>
      <c r="U742" s="212"/>
      <c r="V742" s="212"/>
      <c r="W742" s="212"/>
      <c r="X742" s="213"/>
      <c r="Y742" s="213"/>
    </row>
    <row r="743" spans="1:25" x14ac:dyDescent="0.35">
      <c r="A743" s="196"/>
      <c r="B743" s="196"/>
      <c r="C743" s="196"/>
      <c r="D743" s="196" t="s">
        <v>1211</v>
      </c>
      <c r="Q743" s="215"/>
      <c r="R743" s="215"/>
      <c r="T743" s="215" t="s">
        <v>953</v>
      </c>
      <c r="U743" s="212"/>
      <c r="V743" s="212"/>
      <c r="W743" s="212"/>
      <c r="X743" s="213"/>
      <c r="Y743" s="213"/>
    </row>
    <row r="744" spans="1:25" x14ac:dyDescent="0.35">
      <c r="A744" s="196"/>
      <c r="B744" s="196" t="s">
        <v>368</v>
      </c>
      <c r="C744" s="196" t="s">
        <v>1490</v>
      </c>
      <c r="D744" s="196" t="s">
        <v>1212</v>
      </c>
      <c r="Q744" s="215"/>
      <c r="R744" s="215" t="s">
        <v>994</v>
      </c>
      <c r="S744" s="196" t="s">
        <v>1515</v>
      </c>
      <c r="T744" s="215" t="s">
        <v>1043</v>
      </c>
      <c r="U744" s="212"/>
      <c r="V744" s="212"/>
      <c r="W744" s="212"/>
      <c r="X744" s="213"/>
      <c r="Y744" s="213"/>
    </row>
    <row r="745" spans="1:25" x14ac:dyDescent="0.35">
      <c r="A745" s="196"/>
      <c r="B745" s="196"/>
      <c r="C745" s="196"/>
      <c r="D745" s="196" t="s">
        <v>1211</v>
      </c>
      <c r="Q745" s="215"/>
      <c r="R745" s="215"/>
      <c r="T745" s="215" t="s">
        <v>953</v>
      </c>
      <c r="U745" s="212"/>
      <c r="V745" s="212"/>
      <c r="W745" s="212"/>
      <c r="X745" s="213"/>
      <c r="Y745" s="213"/>
    </row>
    <row r="746" spans="1:25" x14ac:dyDescent="0.35">
      <c r="A746" s="196" t="s">
        <v>369</v>
      </c>
      <c r="B746" s="196" t="s">
        <v>370</v>
      </c>
      <c r="C746" s="196" t="s">
        <v>1491</v>
      </c>
      <c r="D746" s="196" t="s">
        <v>1207</v>
      </c>
      <c r="Q746" s="215" t="s">
        <v>995</v>
      </c>
      <c r="R746" s="215" t="s">
        <v>996</v>
      </c>
      <c r="S746" s="196" t="s">
        <v>1516</v>
      </c>
      <c r="T746" s="215" t="s">
        <v>1307</v>
      </c>
      <c r="U746" s="212"/>
      <c r="V746" s="212"/>
      <c r="W746" s="212"/>
      <c r="X746" s="213"/>
      <c r="Y746" s="213"/>
    </row>
    <row r="747" spans="1:25" x14ac:dyDescent="0.35">
      <c r="A747" s="196"/>
      <c r="B747" s="196" t="s">
        <v>371</v>
      </c>
      <c r="C747" s="196" t="s">
        <v>1491</v>
      </c>
      <c r="D747" s="196" t="s">
        <v>3</v>
      </c>
      <c r="Q747" s="215"/>
      <c r="R747" s="215" t="s">
        <v>997</v>
      </c>
      <c r="S747" s="196" t="s">
        <v>1516</v>
      </c>
      <c r="T747" s="215" t="s">
        <v>3</v>
      </c>
      <c r="U747" s="212"/>
      <c r="V747" s="212"/>
      <c r="W747" s="212"/>
      <c r="X747" s="213"/>
      <c r="Y747" s="213"/>
    </row>
    <row r="748" spans="1:25" x14ac:dyDescent="0.35">
      <c r="A748" s="196"/>
      <c r="B748" s="196" t="s">
        <v>372</v>
      </c>
      <c r="C748" s="196" t="s">
        <v>3</v>
      </c>
      <c r="D748" s="196" t="s">
        <v>3</v>
      </c>
      <c r="Q748" s="215"/>
      <c r="R748" s="215" t="s">
        <v>998</v>
      </c>
      <c r="S748" s="199" t="s">
        <v>3</v>
      </c>
      <c r="T748" s="215" t="s">
        <v>3</v>
      </c>
      <c r="U748" s="212"/>
      <c r="V748" s="212"/>
      <c r="W748" s="212"/>
      <c r="X748" s="213"/>
      <c r="Y748" s="213"/>
    </row>
    <row r="749" spans="1:25" ht="39" x14ac:dyDescent="0.35">
      <c r="A749" s="196" t="s">
        <v>373</v>
      </c>
      <c r="B749" s="196" t="s">
        <v>374</v>
      </c>
      <c r="C749" s="378" t="s">
        <v>1548</v>
      </c>
      <c r="D749" s="196" t="s">
        <v>1207</v>
      </c>
      <c r="Q749" s="215" t="s">
        <v>999</v>
      </c>
      <c r="R749" s="215" t="s">
        <v>1000</v>
      </c>
      <c r="S749" s="378" t="s">
        <v>1549</v>
      </c>
      <c r="T749" s="215" t="s">
        <v>1307</v>
      </c>
      <c r="U749" s="212"/>
      <c r="V749" s="212"/>
      <c r="W749" s="212"/>
      <c r="X749" s="213"/>
      <c r="Y749" s="213"/>
    </row>
    <row r="750" spans="1:25" x14ac:dyDescent="0.35">
      <c r="A750" s="196"/>
      <c r="B750" s="196"/>
      <c r="C750" s="196"/>
      <c r="D750" s="196" t="s">
        <v>1208</v>
      </c>
      <c r="Q750" s="215"/>
      <c r="R750" s="215"/>
      <c r="T750" s="215" t="s">
        <v>890</v>
      </c>
      <c r="U750" s="212"/>
      <c r="V750" s="212"/>
      <c r="W750" s="212"/>
      <c r="X750" s="213"/>
      <c r="Y750" s="213"/>
    </row>
    <row r="751" spans="1:25" x14ac:dyDescent="0.35">
      <c r="A751" s="196"/>
      <c r="B751" s="196" t="s">
        <v>375</v>
      </c>
      <c r="C751" s="196" t="s">
        <v>1480</v>
      </c>
      <c r="D751" s="196" t="s">
        <v>1207</v>
      </c>
      <c r="Q751" s="215"/>
      <c r="R751" s="215" t="s">
        <v>1001</v>
      </c>
      <c r="S751" s="196" t="s">
        <v>1505</v>
      </c>
      <c r="T751" s="215" t="s">
        <v>1307</v>
      </c>
      <c r="U751" s="212"/>
      <c r="V751" s="212"/>
      <c r="W751" s="212"/>
      <c r="X751" s="213"/>
      <c r="Y751" s="213"/>
    </row>
    <row r="752" spans="1:25" ht="26" x14ac:dyDescent="0.35">
      <c r="A752" s="196" t="s">
        <v>376</v>
      </c>
      <c r="B752" s="196" t="s">
        <v>377</v>
      </c>
      <c r="C752" s="378" t="s">
        <v>1550</v>
      </c>
      <c r="D752" s="196" t="s">
        <v>1208</v>
      </c>
      <c r="Q752" s="215" t="s">
        <v>1002</v>
      </c>
      <c r="R752" s="215" t="s">
        <v>1003</v>
      </c>
      <c r="S752" s="378" t="s">
        <v>1551</v>
      </c>
      <c r="T752" s="215" t="s">
        <v>890</v>
      </c>
      <c r="U752" s="212"/>
      <c r="V752" s="212"/>
      <c r="W752" s="212"/>
      <c r="X752" s="213"/>
      <c r="Y752" s="213"/>
    </row>
    <row r="753" spans="1:25" x14ac:dyDescent="0.35">
      <c r="A753" s="196" t="s">
        <v>378</v>
      </c>
      <c r="B753" s="196" t="s">
        <v>379</v>
      </c>
      <c r="C753" s="196" t="s">
        <v>3</v>
      </c>
      <c r="D753" s="196" t="s">
        <v>3</v>
      </c>
      <c r="Q753" s="215" t="s">
        <v>1004</v>
      </c>
      <c r="R753" s="215" t="s">
        <v>1005</v>
      </c>
      <c r="S753" s="199" t="s">
        <v>3</v>
      </c>
      <c r="T753" s="215" t="s">
        <v>3</v>
      </c>
      <c r="U753" s="212"/>
      <c r="V753" s="212"/>
      <c r="W753" s="212"/>
      <c r="X753" s="213"/>
      <c r="Y753" s="213"/>
    </row>
    <row r="754" spans="1:25" x14ac:dyDescent="0.35">
      <c r="A754" s="196" t="s">
        <v>380</v>
      </c>
      <c r="B754" s="196" t="s">
        <v>381</v>
      </c>
      <c r="C754" s="196" t="s">
        <v>1492</v>
      </c>
      <c r="D754" s="196" t="s">
        <v>3</v>
      </c>
      <c r="Q754" s="215" t="s">
        <v>1006</v>
      </c>
      <c r="R754" s="215" t="s">
        <v>1007</v>
      </c>
      <c r="S754" s="199" t="s">
        <v>1517</v>
      </c>
      <c r="T754" s="215" t="s">
        <v>3</v>
      </c>
      <c r="U754" s="212"/>
      <c r="V754" s="212"/>
      <c r="W754" s="212"/>
      <c r="X754" s="213"/>
      <c r="Y754" s="213"/>
    </row>
    <row r="755" spans="1:25" x14ac:dyDescent="0.35">
      <c r="A755" s="196" t="s">
        <v>382</v>
      </c>
      <c r="B755" s="196" t="s">
        <v>383</v>
      </c>
      <c r="C755" s="196" t="s">
        <v>1492</v>
      </c>
      <c r="D755" s="196" t="s">
        <v>3</v>
      </c>
      <c r="Q755" s="215" t="s">
        <v>1008</v>
      </c>
      <c r="R755" s="215" t="s">
        <v>1009</v>
      </c>
      <c r="S755" s="199" t="s">
        <v>1517</v>
      </c>
      <c r="T755" s="215" t="s">
        <v>3</v>
      </c>
      <c r="U755" s="212"/>
      <c r="V755" s="212"/>
      <c r="W755" s="212"/>
      <c r="X755" s="213"/>
      <c r="Y755" s="213"/>
    </row>
    <row r="756" spans="1:25" x14ac:dyDescent="0.35">
      <c r="A756" s="196" t="s">
        <v>384</v>
      </c>
      <c r="B756" s="196" t="s">
        <v>385</v>
      </c>
      <c r="C756" s="196" t="s">
        <v>3</v>
      </c>
      <c r="D756" s="196" t="s">
        <v>3</v>
      </c>
      <c r="Q756" s="215" t="s">
        <v>1010</v>
      </c>
      <c r="R756" s="215" t="s">
        <v>1011</v>
      </c>
      <c r="S756" s="199" t="s">
        <v>3</v>
      </c>
      <c r="T756" s="215" t="s">
        <v>3</v>
      </c>
      <c r="U756" s="212"/>
      <c r="V756" s="212"/>
      <c r="W756" s="212"/>
      <c r="X756" s="213"/>
      <c r="Y756" s="213"/>
    </row>
    <row r="757" spans="1:25" ht="26.5" x14ac:dyDescent="0.35">
      <c r="A757" s="196" t="s">
        <v>386</v>
      </c>
      <c r="B757" s="196" t="s">
        <v>387</v>
      </c>
      <c r="C757" s="196" t="s">
        <v>1483</v>
      </c>
      <c r="D757" s="196" t="s">
        <v>3</v>
      </c>
      <c r="Q757" s="215" t="s">
        <v>1012</v>
      </c>
      <c r="R757" s="215" t="s">
        <v>1013</v>
      </c>
      <c r="S757" s="379" t="s">
        <v>1508</v>
      </c>
      <c r="T757" s="215" t="s">
        <v>3</v>
      </c>
      <c r="U757" s="212"/>
      <c r="V757" s="212"/>
      <c r="W757" s="212"/>
      <c r="X757" s="213"/>
      <c r="Y757" s="213"/>
    </row>
    <row r="758" spans="1:25" ht="26.5" x14ac:dyDescent="0.35">
      <c r="A758" s="196" t="s">
        <v>388</v>
      </c>
      <c r="B758" s="196" t="s">
        <v>389</v>
      </c>
      <c r="C758" s="196" t="s">
        <v>1483</v>
      </c>
      <c r="D758" s="196" t="s">
        <v>1209</v>
      </c>
      <c r="Q758" s="215" t="s">
        <v>1014</v>
      </c>
      <c r="R758" s="215" t="s">
        <v>1015</v>
      </c>
      <c r="S758" s="379" t="s">
        <v>1508</v>
      </c>
      <c r="T758" s="215" t="s">
        <v>898</v>
      </c>
      <c r="U758" s="211"/>
      <c r="V758" s="211"/>
      <c r="W758" s="211"/>
      <c r="X758" s="211"/>
      <c r="Y758" s="211"/>
    </row>
    <row r="759" spans="1:25" x14ac:dyDescent="0.35">
      <c r="A759" s="196"/>
      <c r="B759" s="196" t="s">
        <v>390</v>
      </c>
      <c r="C759" s="196" t="s">
        <v>3</v>
      </c>
      <c r="D759" s="196" t="s">
        <v>3</v>
      </c>
      <c r="Q759" s="215"/>
      <c r="R759" s="215" t="s">
        <v>1016</v>
      </c>
      <c r="S759" s="199" t="s">
        <v>3</v>
      </c>
      <c r="T759" s="215" t="s">
        <v>3</v>
      </c>
      <c r="U759" s="211"/>
      <c r="V759" s="211"/>
      <c r="W759" s="211"/>
      <c r="X759" s="211"/>
      <c r="Y759" s="211"/>
    </row>
    <row r="760" spans="1:25" x14ac:dyDescent="0.35">
      <c r="A760" s="196" t="s">
        <v>391</v>
      </c>
      <c r="B760" s="196" t="s">
        <v>392</v>
      </c>
      <c r="C760" s="196" t="s">
        <v>3</v>
      </c>
      <c r="D760" s="196" t="s">
        <v>3</v>
      </c>
      <c r="Q760" s="215" t="s">
        <v>1017</v>
      </c>
      <c r="R760" s="215" t="s">
        <v>1018</v>
      </c>
      <c r="S760" s="199" t="s">
        <v>3</v>
      </c>
      <c r="T760" s="215" t="s">
        <v>3</v>
      </c>
      <c r="U760" s="211"/>
      <c r="V760" s="211"/>
      <c r="W760" s="211"/>
      <c r="X760" s="211"/>
      <c r="Y760" s="211"/>
    </row>
    <row r="761" spans="1:25" x14ac:dyDescent="0.35">
      <c r="A761" s="196"/>
      <c r="B761" s="196" t="s">
        <v>393</v>
      </c>
      <c r="C761" s="196" t="s">
        <v>3</v>
      </c>
      <c r="D761" s="196" t="s">
        <v>3</v>
      </c>
      <c r="Q761" s="215"/>
      <c r="R761" s="215" t="s">
        <v>1019</v>
      </c>
      <c r="S761" s="199" t="s">
        <v>3</v>
      </c>
      <c r="T761" s="215" t="s">
        <v>3</v>
      </c>
      <c r="U761" s="211"/>
      <c r="V761" s="211"/>
      <c r="W761" s="211"/>
      <c r="X761" s="211"/>
      <c r="Y761" s="211"/>
    </row>
    <row r="762" spans="1:25" ht="39.5" x14ac:dyDescent="0.35">
      <c r="A762" s="196" t="s">
        <v>394</v>
      </c>
      <c r="B762" s="196" t="s">
        <v>395</v>
      </c>
      <c r="C762" s="378" t="s">
        <v>1493</v>
      </c>
      <c r="D762" s="196" t="s">
        <v>1209</v>
      </c>
      <c r="Q762" s="215" t="s">
        <v>1020</v>
      </c>
      <c r="R762" s="215" t="s">
        <v>1021</v>
      </c>
      <c r="S762" s="379" t="s">
        <v>1518</v>
      </c>
      <c r="T762" s="215" t="s">
        <v>898</v>
      </c>
      <c r="U762" s="211"/>
      <c r="V762" s="211"/>
      <c r="W762" s="211"/>
      <c r="X762" s="211"/>
      <c r="Y762" s="211"/>
    </row>
    <row r="763" spans="1:25" x14ac:dyDescent="0.35">
      <c r="A763" s="196" t="s">
        <v>396</v>
      </c>
      <c r="B763" s="196" t="s">
        <v>398</v>
      </c>
      <c r="C763" s="196" t="s">
        <v>1473</v>
      </c>
      <c r="D763" s="196" t="s">
        <v>1208</v>
      </c>
      <c r="Q763" s="215" t="s">
        <v>1022</v>
      </c>
      <c r="R763" s="215" t="s">
        <v>1023</v>
      </c>
      <c r="S763" s="199" t="s">
        <v>1501</v>
      </c>
      <c r="T763" s="215" t="s">
        <v>890</v>
      </c>
      <c r="U763" s="211"/>
      <c r="V763" s="211"/>
      <c r="W763" s="211"/>
      <c r="X763" s="211"/>
      <c r="Y763" s="211"/>
    </row>
    <row r="767" spans="1:25" s="200" customFormat="1" x14ac:dyDescent="0.35">
      <c r="A767" s="209" t="s">
        <v>1231</v>
      </c>
      <c r="B767" s="209"/>
      <c r="C767" s="209"/>
      <c r="D767" s="209"/>
      <c r="E767" s="209"/>
      <c r="F767" s="209"/>
      <c r="G767" s="209"/>
      <c r="H767" s="209"/>
      <c r="I767" s="209"/>
      <c r="J767" s="209"/>
      <c r="K767" s="209"/>
      <c r="L767" s="209"/>
      <c r="M767" s="209"/>
      <c r="N767" s="209"/>
      <c r="O767" s="209"/>
      <c r="P767" s="209"/>
      <c r="Q767" s="224"/>
      <c r="R767" s="224"/>
      <c r="S767" s="224"/>
      <c r="T767" s="224"/>
      <c r="U767" s="224"/>
      <c r="V767" s="224"/>
      <c r="W767" s="224"/>
      <c r="X767" s="225"/>
      <c r="Y767" s="225"/>
    </row>
    <row r="768" spans="1:25" x14ac:dyDescent="0.35">
      <c r="A768" s="199" t="s">
        <v>1092</v>
      </c>
      <c r="Q768" s="199" t="s">
        <v>1232</v>
      </c>
    </row>
    <row r="770" spans="1:21" x14ac:dyDescent="0.35">
      <c r="A770" s="199" t="s">
        <v>1178</v>
      </c>
      <c r="B770" s="199" t="s">
        <v>1179</v>
      </c>
      <c r="C770" s="199" t="s">
        <v>1302</v>
      </c>
      <c r="D770" s="199" t="s">
        <v>1334</v>
      </c>
      <c r="E770" s="199" t="s">
        <v>397</v>
      </c>
      <c r="Q770" s="199" t="s">
        <v>1233</v>
      </c>
      <c r="R770" s="199" t="s">
        <v>1301</v>
      </c>
      <c r="S770" s="199" t="s">
        <v>1303</v>
      </c>
      <c r="T770" s="215" t="s">
        <v>1335</v>
      </c>
      <c r="U770" s="199" t="s">
        <v>878</v>
      </c>
    </row>
    <row r="771" spans="1:21" ht="26.5" x14ac:dyDescent="0.35">
      <c r="A771" s="199" t="s">
        <v>1180</v>
      </c>
      <c r="B771" s="199" t="s">
        <v>1093</v>
      </c>
      <c r="C771" s="199" t="s">
        <v>1094</v>
      </c>
      <c r="D771" s="199" t="s">
        <v>1562</v>
      </c>
      <c r="E771" s="199" t="s">
        <v>1310</v>
      </c>
      <c r="Q771" s="199" t="s">
        <v>1234</v>
      </c>
      <c r="R771" s="199" t="s">
        <v>1093</v>
      </c>
      <c r="S771" s="199" t="s">
        <v>1235</v>
      </c>
      <c r="T771" s="379" t="s">
        <v>1567</v>
      </c>
      <c r="U771" s="215" t="s">
        <v>1320</v>
      </c>
    </row>
    <row r="772" spans="1:21" x14ac:dyDescent="0.35">
      <c r="C772" s="199" t="s">
        <v>1095</v>
      </c>
      <c r="D772" s="199" t="s">
        <v>3</v>
      </c>
      <c r="E772" s="199" t="s">
        <v>3</v>
      </c>
      <c r="S772" s="199" t="s">
        <v>1236</v>
      </c>
      <c r="T772" s="199" t="s">
        <v>3</v>
      </c>
    </row>
    <row r="773" spans="1:21" ht="26.5" x14ac:dyDescent="0.35">
      <c r="B773" s="199" t="s">
        <v>1096</v>
      </c>
      <c r="C773" s="199" t="s">
        <v>1097</v>
      </c>
      <c r="D773" s="379" t="s">
        <v>1562</v>
      </c>
      <c r="R773" s="199" t="s">
        <v>1096</v>
      </c>
      <c r="S773" s="199" t="s">
        <v>1237</v>
      </c>
      <c r="T773" s="379" t="s">
        <v>1567</v>
      </c>
    </row>
    <row r="774" spans="1:21" ht="26.5" x14ac:dyDescent="0.35">
      <c r="A774" s="199" t="s">
        <v>160</v>
      </c>
      <c r="B774" s="199" t="s">
        <v>1098</v>
      </c>
      <c r="C774" s="199" t="s">
        <v>1099</v>
      </c>
      <c r="D774" s="378" t="s">
        <v>1489</v>
      </c>
      <c r="E774" s="199" t="s">
        <v>1210</v>
      </c>
      <c r="Q774" s="199" t="s">
        <v>548</v>
      </c>
      <c r="R774" s="199" t="s">
        <v>1098</v>
      </c>
      <c r="S774" s="199" t="s">
        <v>1238</v>
      </c>
      <c r="T774" s="379" t="s">
        <v>1567</v>
      </c>
      <c r="U774" s="215" t="s">
        <v>908</v>
      </c>
    </row>
    <row r="775" spans="1:21" x14ac:dyDescent="0.35">
      <c r="C775" s="199" t="s">
        <v>1100</v>
      </c>
      <c r="S775" s="199" t="s">
        <v>1100</v>
      </c>
    </row>
    <row r="776" spans="1:21" x14ac:dyDescent="0.35">
      <c r="C776" s="199" t="s">
        <v>1101</v>
      </c>
      <c r="S776" s="199" t="s">
        <v>1239</v>
      </c>
    </row>
    <row r="777" spans="1:21" x14ac:dyDescent="0.35">
      <c r="C777" s="199" t="s">
        <v>1102</v>
      </c>
      <c r="S777" s="199" t="s">
        <v>1102</v>
      </c>
    </row>
    <row r="778" spans="1:21" x14ac:dyDescent="0.35">
      <c r="C778" s="199" t="s">
        <v>1103</v>
      </c>
      <c r="S778" s="199" t="s">
        <v>1240</v>
      </c>
    </row>
    <row r="779" spans="1:21" x14ac:dyDescent="0.35">
      <c r="C779" s="199" t="s">
        <v>1104</v>
      </c>
      <c r="S779" s="199" t="s">
        <v>1241</v>
      </c>
    </row>
    <row r="780" spans="1:21" x14ac:dyDescent="0.35">
      <c r="C780" s="199" t="s">
        <v>1105</v>
      </c>
      <c r="S780" s="199" t="s">
        <v>1242</v>
      </c>
    </row>
    <row r="781" spans="1:21" x14ac:dyDescent="0.35">
      <c r="C781" s="199" t="s">
        <v>1106</v>
      </c>
      <c r="S781" s="199" t="s">
        <v>1243</v>
      </c>
    </row>
    <row r="782" spans="1:21" ht="26.5" x14ac:dyDescent="0.35">
      <c r="A782" s="199" t="s">
        <v>1181</v>
      </c>
      <c r="B782" s="199" t="s">
        <v>1107</v>
      </c>
      <c r="C782" s="199" t="s">
        <v>1108</v>
      </c>
      <c r="D782" s="196" t="s">
        <v>1563</v>
      </c>
      <c r="E782" s="199" t="s">
        <v>1310</v>
      </c>
      <c r="Q782" s="199" t="s">
        <v>1244</v>
      </c>
      <c r="R782" s="199" t="s">
        <v>1107</v>
      </c>
      <c r="S782" s="199" t="s">
        <v>1245</v>
      </c>
      <c r="T782" s="379" t="s">
        <v>1564</v>
      </c>
      <c r="U782" s="215" t="s">
        <v>946</v>
      </c>
    </row>
    <row r="783" spans="1:21" x14ac:dyDescent="0.35">
      <c r="C783" s="199" t="s">
        <v>1109</v>
      </c>
      <c r="S783" s="199" t="s">
        <v>1246</v>
      </c>
      <c r="U783" s="215"/>
    </row>
    <row r="784" spans="1:21" x14ac:dyDescent="0.35">
      <c r="C784" s="199" t="s">
        <v>1110</v>
      </c>
      <c r="S784" s="199" t="s">
        <v>1247</v>
      </c>
    </row>
    <row r="785" spans="1:21" x14ac:dyDescent="0.35">
      <c r="A785" s="199" t="s">
        <v>243</v>
      </c>
      <c r="B785" s="199" t="s">
        <v>1111</v>
      </c>
      <c r="C785" s="199" t="s">
        <v>1112</v>
      </c>
      <c r="D785" s="196" t="s">
        <v>1487</v>
      </c>
      <c r="E785" s="199" t="s">
        <v>1311</v>
      </c>
      <c r="Q785" s="199" t="s">
        <v>1248</v>
      </c>
      <c r="R785" s="199" t="s">
        <v>1111</v>
      </c>
      <c r="S785" s="199" t="s">
        <v>1249</v>
      </c>
      <c r="T785" s="199" t="s">
        <v>1512</v>
      </c>
      <c r="U785" s="215" t="s">
        <v>1319</v>
      </c>
    </row>
    <row r="786" spans="1:21" x14ac:dyDescent="0.35">
      <c r="C786" s="199" t="s">
        <v>1113</v>
      </c>
      <c r="S786" s="199" t="s">
        <v>1250</v>
      </c>
    </row>
    <row r="787" spans="1:21" x14ac:dyDescent="0.35">
      <c r="C787" s="199" t="s">
        <v>1114</v>
      </c>
      <c r="S787" s="199" t="s">
        <v>1251</v>
      </c>
    </row>
    <row r="788" spans="1:21" x14ac:dyDescent="0.35">
      <c r="B788" s="199" t="s">
        <v>1115</v>
      </c>
      <c r="C788" s="199" t="s">
        <v>1116</v>
      </c>
      <c r="D788" s="199" t="s">
        <v>1308</v>
      </c>
      <c r="E788" s="199" t="s">
        <v>1308</v>
      </c>
      <c r="R788" s="199" t="s">
        <v>1115</v>
      </c>
      <c r="S788" s="199" t="s">
        <v>1252</v>
      </c>
      <c r="T788" s="199" t="s">
        <v>1321</v>
      </c>
      <c r="U788" s="215" t="s">
        <v>1321</v>
      </c>
    </row>
    <row r="789" spans="1:21" x14ac:dyDescent="0.35">
      <c r="A789" s="199" t="s">
        <v>1182</v>
      </c>
      <c r="B789" s="199" t="s">
        <v>1117</v>
      </c>
      <c r="C789" s="199" t="s">
        <v>1118</v>
      </c>
      <c r="D789" s="199" t="s">
        <v>1486</v>
      </c>
      <c r="E789" s="199" t="s">
        <v>1210</v>
      </c>
      <c r="Q789" s="199" t="s">
        <v>1253</v>
      </c>
      <c r="R789" s="199" t="s">
        <v>1117</v>
      </c>
      <c r="S789" s="199" t="s">
        <v>1254</v>
      </c>
      <c r="T789" s="199" t="s">
        <v>1511</v>
      </c>
      <c r="U789" s="215" t="s">
        <v>908</v>
      </c>
    </row>
    <row r="790" spans="1:21" x14ac:dyDescent="0.35">
      <c r="B790" s="199" t="s">
        <v>1119</v>
      </c>
      <c r="C790" s="199" t="s">
        <v>1120</v>
      </c>
      <c r="E790" s="199" t="s">
        <v>1210</v>
      </c>
      <c r="R790" s="199" t="s">
        <v>1119</v>
      </c>
      <c r="S790" s="199" t="s">
        <v>1255</v>
      </c>
      <c r="U790" s="215" t="s">
        <v>908</v>
      </c>
    </row>
    <row r="791" spans="1:21" x14ac:dyDescent="0.35">
      <c r="B791" s="199" t="s">
        <v>1121</v>
      </c>
      <c r="C791" s="199" t="s">
        <v>1122</v>
      </c>
      <c r="E791" s="199" t="s">
        <v>1210</v>
      </c>
      <c r="R791" s="199" t="s">
        <v>1121</v>
      </c>
      <c r="S791" s="199" t="s">
        <v>1256</v>
      </c>
      <c r="U791" s="215" t="s">
        <v>908</v>
      </c>
    </row>
    <row r="792" spans="1:21" x14ac:dyDescent="0.35">
      <c r="B792" s="199" t="s">
        <v>1123</v>
      </c>
      <c r="C792" s="199" t="s">
        <v>1124</v>
      </c>
      <c r="E792" s="199" t="s">
        <v>1210</v>
      </c>
      <c r="R792" s="199" t="s">
        <v>1123</v>
      </c>
      <c r="S792" s="199" t="s">
        <v>1257</v>
      </c>
      <c r="U792" s="215" t="s">
        <v>908</v>
      </c>
    </row>
    <row r="793" spans="1:21" x14ac:dyDescent="0.35">
      <c r="B793" s="199" t="s">
        <v>1125</v>
      </c>
      <c r="C793" s="199" t="s">
        <v>1126</v>
      </c>
      <c r="E793" s="199" t="s">
        <v>1210</v>
      </c>
      <c r="R793" s="199" t="s">
        <v>1125</v>
      </c>
      <c r="S793" s="199" t="s">
        <v>1258</v>
      </c>
      <c r="U793" s="215" t="s">
        <v>908</v>
      </c>
    </row>
    <row r="794" spans="1:21" x14ac:dyDescent="0.35">
      <c r="B794" s="199" t="s">
        <v>1127</v>
      </c>
      <c r="C794" s="199" t="s">
        <v>1128</v>
      </c>
      <c r="D794" s="199" t="s">
        <v>1318</v>
      </c>
      <c r="E794" s="199" t="s">
        <v>1318</v>
      </c>
      <c r="R794" s="199" t="s">
        <v>1127</v>
      </c>
      <c r="S794" s="199" t="s">
        <v>1259</v>
      </c>
      <c r="T794" s="215" t="s">
        <v>1321</v>
      </c>
      <c r="U794" s="215" t="s">
        <v>1321</v>
      </c>
    </row>
    <row r="795" spans="1:21" x14ac:dyDescent="0.35">
      <c r="B795" s="199" t="s">
        <v>1129</v>
      </c>
      <c r="C795" s="199" t="s">
        <v>1130</v>
      </c>
      <c r="D795" s="199" t="s">
        <v>1486</v>
      </c>
      <c r="E795" s="199" t="s">
        <v>3</v>
      </c>
      <c r="R795" s="199" t="s">
        <v>1129</v>
      </c>
      <c r="S795" s="199" t="s">
        <v>1260</v>
      </c>
      <c r="T795" s="199" t="s">
        <v>1511</v>
      </c>
    </row>
    <row r="796" spans="1:21" x14ac:dyDescent="0.35">
      <c r="A796" s="199" t="s">
        <v>1299</v>
      </c>
      <c r="B796" s="199" t="s">
        <v>1131</v>
      </c>
      <c r="C796" s="199" t="s">
        <v>1132</v>
      </c>
      <c r="D796" s="196" t="s">
        <v>1488</v>
      </c>
      <c r="Q796" s="199" t="s">
        <v>1261</v>
      </c>
      <c r="R796" s="199" t="s">
        <v>1131</v>
      </c>
      <c r="S796" s="199" t="s">
        <v>1262</v>
      </c>
      <c r="T796" s="199" t="s">
        <v>1513</v>
      </c>
    </row>
    <row r="797" spans="1:21" x14ac:dyDescent="0.35">
      <c r="B797" s="199" t="s">
        <v>1133</v>
      </c>
      <c r="C797" s="199" t="s">
        <v>1134</v>
      </c>
      <c r="D797" s="196" t="s">
        <v>1486</v>
      </c>
      <c r="R797" s="199" t="s">
        <v>1133</v>
      </c>
      <c r="S797" s="199" t="s">
        <v>1263</v>
      </c>
      <c r="T797" s="199" t="s">
        <v>1511</v>
      </c>
    </row>
    <row r="798" spans="1:21" x14ac:dyDescent="0.35">
      <c r="C798" s="199" t="s">
        <v>1135</v>
      </c>
      <c r="S798" s="199" t="s">
        <v>1264</v>
      </c>
    </row>
    <row r="799" spans="1:21" x14ac:dyDescent="0.35">
      <c r="C799" s="199" t="s">
        <v>1136</v>
      </c>
      <c r="S799" s="199" t="s">
        <v>1265</v>
      </c>
    </row>
    <row r="800" spans="1:21" x14ac:dyDescent="0.35">
      <c r="C800" s="199" t="s">
        <v>1137</v>
      </c>
      <c r="S800" s="199" t="s">
        <v>1266</v>
      </c>
    </row>
    <row r="801" spans="1:21" x14ac:dyDescent="0.35">
      <c r="B801" s="199" t="s">
        <v>1138</v>
      </c>
      <c r="C801" s="199" t="s">
        <v>1139</v>
      </c>
      <c r="D801" s="199" t="s">
        <v>1488</v>
      </c>
      <c r="R801" s="199" t="s">
        <v>1138</v>
      </c>
      <c r="S801" s="199" t="s">
        <v>1267</v>
      </c>
      <c r="T801" s="199" t="s">
        <v>1513</v>
      </c>
    </row>
    <row r="802" spans="1:21" x14ac:dyDescent="0.35">
      <c r="C802" s="199" t="s">
        <v>1140</v>
      </c>
      <c r="S802" s="199" t="s">
        <v>1268</v>
      </c>
    </row>
    <row r="803" spans="1:21" x14ac:dyDescent="0.35">
      <c r="C803" s="199" t="s">
        <v>1141</v>
      </c>
      <c r="S803" s="199" t="s">
        <v>1269</v>
      </c>
    </row>
    <row r="804" spans="1:21" x14ac:dyDescent="0.35">
      <c r="A804" s="199" t="s">
        <v>1183</v>
      </c>
      <c r="B804" s="199" t="s">
        <v>1142</v>
      </c>
      <c r="C804" s="199" t="s">
        <v>1139</v>
      </c>
      <c r="D804" s="199" t="s">
        <v>1309</v>
      </c>
      <c r="Q804" s="199" t="s">
        <v>1270</v>
      </c>
      <c r="R804" s="199" t="s">
        <v>1142</v>
      </c>
      <c r="S804" s="199" t="s">
        <v>1267</v>
      </c>
      <c r="T804" s="199" t="s">
        <v>1322</v>
      </c>
      <c r="U804" s="199" t="s">
        <v>1322</v>
      </c>
    </row>
    <row r="805" spans="1:21" x14ac:dyDescent="0.35">
      <c r="C805" s="199" t="s">
        <v>1143</v>
      </c>
      <c r="S805" s="199" t="s">
        <v>1271</v>
      </c>
    </row>
    <row r="806" spans="1:21" x14ac:dyDescent="0.35">
      <c r="C806" s="199" t="s">
        <v>1144</v>
      </c>
      <c r="S806" s="199" t="s">
        <v>1272</v>
      </c>
    </row>
    <row r="807" spans="1:21" x14ac:dyDescent="0.35">
      <c r="B807" s="199" t="s">
        <v>1145</v>
      </c>
      <c r="C807" s="199" t="s">
        <v>1139</v>
      </c>
      <c r="D807" s="199" t="s">
        <v>1568</v>
      </c>
      <c r="R807" s="199" t="s">
        <v>1145</v>
      </c>
      <c r="S807" s="199" t="s">
        <v>1267</v>
      </c>
      <c r="T807" s="199" t="s">
        <v>1570</v>
      </c>
    </row>
    <row r="808" spans="1:21" x14ac:dyDescent="0.35">
      <c r="C808" s="199" t="s">
        <v>1146</v>
      </c>
      <c r="S808" s="199" t="s">
        <v>1273</v>
      </c>
    </row>
    <row r="809" spans="1:21" x14ac:dyDescent="0.35">
      <c r="C809" s="199" t="s">
        <v>1147</v>
      </c>
      <c r="S809" s="199" t="s">
        <v>1274</v>
      </c>
    </row>
    <row r="810" spans="1:21" ht="26.5" x14ac:dyDescent="0.35">
      <c r="B810" s="199" t="s">
        <v>1148</v>
      </c>
      <c r="C810" s="379" t="s">
        <v>1149</v>
      </c>
      <c r="D810" s="199" t="s">
        <v>1571</v>
      </c>
      <c r="R810" s="199" t="s">
        <v>1148</v>
      </c>
      <c r="S810" s="199" t="s">
        <v>1275</v>
      </c>
      <c r="T810" s="199" t="s">
        <v>1572</v>
      </c>
    </row>
    <row r="811" spans="1:21" ht="26.5" x14ac:dyDescent="0.35">
      <c r="A811" s="199" t="s">
        <v>229</v>
      </c>
      <c r="B811" s="199" t="s">
        <v>1150</v>
      </c>
      <c r="C811" s="199" t="s">
        <v>1151</v>
      </c>
      <c r="D811" s="196" t="s">
        <v>1483</v>
      </c>
      <c r="Q811" s="199" t="s">
        <v>1276</v>
      </c>
      <c r="R811" s="199" t="s">
        <v>1150</v>
      </c>
      <c r="S811" s="199" t="s">
        <v>1277</v>
      </c>
      <c r="T811" s="379" t="s">
        <v>1508</v>
      </c>
    </row>
    <row r="812" spans="1:21" x14ac:dyDescent="0.35">
      <c r="B812" s="199" t="s">
        <v>1152</v>
      </c>
      <c r="C812" s="199" t="s">
        <v>1153</v>
      </c>
      <c r="D812" s="199" t="s">
        <v>1569</v>
      </c>
      <c r="R812" s="199" t="s">
        <v>1152</v>
      </c>
      <c r="S812" s="199" t="s">
        <v>1278</v>
      </c>
      <c r="T812" s="196" t="s">
        <v>1575</v>
      </c>
    </row>
    <row r="813" spans="1:21" ht="26" x14ac:dyDescent="0.35">
      <c r="A813" s="199" t="s">
        <v>1184</v>
      </c>
      <c r="B813" s="199" t="s">
        <v>1154</v>
      </c>
      <c r="C813" s="199" t="s">
        <v>1155</v>
      </c>
      <c r="D813" s="196" t="s">
        <v>1480</v>
      </c>
      <c r="E813" s="199" t="s">
        <v>1306</v>
      </c>
      <c r="Q813" s="199" t="s">
        <v>1279</v>
      </c>
      <c r="R813" s="199" t="s">
        <v>1154</v>
      </c>
      <c r="S813" s="199" t="s">
        <v>1280</v>
      </c>
      <c r="T813" s="378" t="s">
        <v>1505</v>
      </c>
      <c r="U813" s="215" t="s">
        <v>1307</v>
      </c>
    </row>
    <row r="814" spans="1:21" ht="26.5" x14ac:dyDescent="0.35">
      <c r="B814" s="199" t="s">
        <v>1156</v>
      </c>
      <c r="C814" s="199" t="s">
        <v>1157</v>
      </c>
      <c r="D814" s="196" t="s">
        <v>1483</v>
      </c>
      <c r="R814" s="199" t="s">
        <v>1156</v>
      </c>
      <c r="S814" s="199" t="s">
        <v>1281</v>
      </c>
      <c r="T814" s="379" t="s">
        <v>1508</v>
      </c>
    </row>
    <row r="815" spans="1:21" x14ac:dyDescent="0.35">
      <c r="A815" s="199" t="s">
        <v>1185</v>
      </c>
      <c r="B815" s="199" t="s">
        <v>1158</v>
      </c>
      <c r="C815" s="199" t="s">
        <v>1159</v>
      </c>
      <c r="D815" s="196" t="s">
        <v>1490</v>
      </c>
      <c r="E815" s="199" t="s">
        <v>1312</v>
      </c>
      <c r="Q815" s="199" t="s">
        <v>1282</v>
      </c>
      <c r="R815" s="199" t="s">
        <v>1158</v>
      </c>
      <c r="S815" s="199" t="s">
        <v>1283</v>
      </c>
      <c r="T815" s="196" t="s">
        <v>1515</v>
      </c>
      <c r="U815" s="215" t="s">
        <v>1316</v>
      </c>
    </row>
    <row r="816" spans="1:21" x14ac:dyDescent="0.35">
      <c r="C816" s="199" t="s">
        <v>1160</v>
      </c>
      <c r="E816" s="199" t="s">
        <v>1312</v>
      </c>
      <c r="S816" s="199" t="s">
        <v>1284</v>
      </c>
      <c r="U816" s="215" t="s">
        <v>1316</v>
      </c>
    </row>
    <row r="817" spans="1:25" x14ac:dyDescent="0.35">
      <c r="C817" s="199" t="s">
        <v>1161</v>
      </c>
      <c r="S817" s="199" t="s">
        <v>1285</v>
      </c>
    </row>
    <row r="818" spans="1:25" x14ac:dyDescent="0.35">
      <c r="C818" s="199" t="s">
        <v>1162</v>
      </c>
      <c r="E818" s="199" t="s">
        <v>1212</v>
      </c>
      <c r="S818" s="199" t="s">
        <v>1286</v>
      </c>
      <c r="T818" s="196" t="s">
        <v>1515</v>
      </c>
      <c r="U818" s="215" t="s">
        <v>1043</v>
      </c>
    </row>
    <row r="819" spans="1:25" x14ac:dyDescent="0.35">
      <c r="A819" s="199" t="s">
        <v>1186</v>
      </c>
      <c r="B819" s="199" t="s">
        <v>1163</v>
      </c>
      <c r="C819" s="199" t="s">
        <v>1164</v>
      </c>
      <c r="D819" s="196" t="s">
        <v>1473</v>
      </c>
      <c r="Q819" s="199" t="s">
        <v>1287</v>
      </c>
      <c r="R819" s="199" t="s">
        <v>1163</v>
      </c>
      <c r="S819" s="199" t="s">
        <v>1288</v>
      </c>
      <c r="T819" s="199" t="s">
        <v>1501</v>
      </c>
    </row>
    <row r="820" spans="1:25" x14ac:dyDescent="0.35">
      <c r="B820" s="199" t="s">
        <v>1165</v>
      </c>
      <c r="C820" s="199" t="s">
        <v>1166</v>
      </c>
      <c r="D820" s="199" t="s">
        <v>1189</v>
      </c>
      <c r="E820" s="199" t="s">
        <v>1573</v>
      </c>
      <c r="R820" s="199" t="s">
        <v>1165</v>
      </c>
      <c r="S820" s="199" t="s">
        <v>1289</v>
      </c>
      <c r="T820" s="196" t="s">
        <v>1574</v>
      </c>
      <c r="U820" s="199" t="s">
        <v>1323</v>
      </c>
    </row>
    <row r="821" spans="1:25" x14ac:dyDescent="0.35">
      <c r="A821" s="199" t="s">
        <v>1187</v>
      </c>
      <c r="B821" s="199" t="s">
        <v>1167</v>
      </c>
      <c r="C821" s="199" t="s">
        <v>1300</v>
      </c>
      <c r="D821" s="199" t="s">
        <v>1486</v>
      </c>
      <c r="Q821" s="199" t="s">
        <v>1290</v>
      </c>
      <c r="R821" s="199" t="s">
        <v>1167</v>
      </c>
      <c r="S821" s="199" t="s">
        <v>1291</v>
      </c>
      <c r="T821" s="199" t="s">
        <v>1511</v>
      </c>
    </row>
    <row r="822" spans="1:25" x14ac:dyDescent="0.35">
      <c r="B822" s="199" t="s">
        <v>1168</v>
      </c>
      <c r="C822" s="199" t="s">
        <v>1169</v>
      </c>
      <c r="D822" s="199" t="s">
        <v>1486</v>
      </c>
      <c r="R822" s="199" t="s">
        <v>1168</v>
      </c>
      <c r="S822" s="199" t="s">
        <v>1292</v>
      </c>
      <c r="T822" s="199" t="s">
        <v>1511</v>
      </c>
    </row>
    <row r="823" spans="1:25" x14ac:dyDescent="0.35">
      <c r="B823" s="199" t="s">
        <v>1170</v>
      </c>
      <c r="C823" s="199" t="s">
        <v>1171</v>
      </c>
      <c r="D823" s="199" t="s">
        <v>1486</v>
      </c>
      <c r="R823" s="199" t="s">
        <v>1170</v>
      </c>
      <c r="S823" s="199" t="s">
        <v>1293</v>
      </c>
      <c r="T823" s="199" t="s">
        <v>1511</v>
      </c>
    </row>
    <row r="824" spans="1:25" x14ac:dyDescent="0.35">
      <c r="A824" s="199" t="s">
        <v>1188</v>
      </c>
      <c r="B824" s="199" t="s">
        <v>1172</v>
      </c>
      <c r="C824" s="199" t="s">
        <v>1173</v>
      </c>
      <c r="D824" s="196" t="s">
        <v>1465</v>
      </c>
      <c r="E824" s="199" t="s">
        <v>1313</v>
      </c>
      <c r="Q824" s="199" t="s">
        <v>1294</v>
      </c>
      <c r="R824" s="199" t="s">
        <v>1172</v>
      </c>
      <c r="S824" s="199" t="s">
        <v>1295</v>
      </c>
      <c r="T824" s="199" t="s">
        <v>1494</v>
      </c>
      <c r="U824" s="215" t="s">
        <v>1317</v>
      </c>
    </row>
    <row r="825" spans="1:25" x14ac:dyDescent="0.35">
      <c r="C825" s="199" t="s">
        <v>1174</v>
      </c>
      <c r="S825" s="199" t="s">
        <v>1296</v>
      </c>
    </row>
    <row r="826" spans="1:25" x14ac:dyDescent="0.35">
      <c r="C826" s="199" t="s">
        <v>1175</v>
      </c>
      <c r="S826" s="199" t="s">
        <v>1297</v>
      </c>
    </row>
    <row r="827" spans="1:25" ht="26" x14ac:dyDescent="0.35">
      <c r="B827" s="199" t="s">
        <v>1176</v>
      </c>
      <c r="C827" s="199" t="s">
        <v>1177</v>
      </c>
      <c r="D827" s="196" t="s">
        <v>1480</v>
      </c>
      <c r="E827" s="199" t="s">
        <v>1314</v>
      </c>
      <c r="R827" s="199" t="s">
        <v>1176</v>
      </c>
      <c r="S827" s="199" t="s">
        <v>1298</v>
      </c>
      <c r="T827" s="378" t="s">
        <v>1505</v>
      </c>
      <c r="U827" s="215" t="s">
        <v>1315</v>
      </c>
    </row>
    <row r="829" spans="1:25" s="200" customFormat="1" x14ac:dyDescent="0.35">
      <c r="A829" s="209" t="s">
        <v>644</v>
      </c>
      <c r="B829" s="209"/>
      <c r="C829" s="209"/>
      <c r="D829" s="209"/>
      <c r="E829" s="209"/>
      <c r="F829" s="209"/>
      <c r="G829" s="209"/>
      <c r="H829" s="209"/>
      <c r="I829" s="209"/>
      <c r="J829" s="209"/>
      <c r="K829" s="209"/>
      <c r="L829" s="209"/>
      <c r="M829" s="209"/>
      <c r="N829" s="209"/>
      <c r="O829" s="209"/>
      <c r="P829" s="209"/>
      <c r="Q829" s="224" t="s">
        <v>1040</v>
      </c>
      <c r="R829" s="224"/>
      <c r="S829" s="224"/>
      <c r="T829" s="224"/>
      <c r="U829" s="224"/>
      <c r="V829" s="224"/>
      <c r="W829" s="224"/>
      <c r="X829" s="225"/>
      <c r="Y829" s="225"/>
    </row>
    <row r="830" spans="1:25" x14ac:dyDescent="0.35">
      <c r="A830" s="196"/>
      <c r="B830" s="196"/>
      <c r="C830" s="196"/>
      <c r="D830" s="196"/>
      <c r="Q830" s="215"/>
      <c r="R830" s="215"/>
      <c r="S830" s="215"/>
      <c r="T830" s="215"/>
      <c r="U830" s="211"/>
      <c r="V830" s="211"/>
      <c r="W830" s="211"/>
      <c r="X830" s="211"/>
      <c r="Y830" s="211"/>
    </row>
    <row r="831" spans="1:25" x14ac:dyDescent="0.35">
      <c r="A831" s="199" t="s">
        <v>1447</v>
      </c>
      <c r="B831" s="199" t="s">
        <v>1552</v>
      </c>
      <c r="Q831" s="199" t="s">
        <v>1454</v>
      </c>
      <c r="R831" s="215" t="s">
        <v>1553</v>
      </c>
      <c r="S831" s="229"/>
      <c r="T831" s="215"/>
      <c r="U831" s="211"/>
      <c r="V831" s="211"/>
      <c r="W831" s="211"/>
      <c r="X831" s="211"/>
      <c r="Y831" s="211"/>
    </row>
    <row r="832" spans="1:25" x14ac:dyDescent="0.35">
      <c r="A832" s="199" t="s">
        <v>1448</v>
      </c>
      <c r="B832" s="199" t="s">
        <v>1449</v>
      </c>
      <c r="Q832" s="199" t="s">
        <v>1455</v>
      </c>
      <c r="R832" s="215" t="s">
        <v>1456</v>
      </c>
      <c r="S832" s="229"/>
      <c r="T832" s="215"/>
      <c r="U832" s="211"/>
      <c r="V832" s="211"/>
      <c r="W832" s="211"/>
      <c r="X832" s="211"/>
      <c r="Y832" s="211"/>
    </row>
    <row r="833" spans="1:29" x14ac:dyDescent="0.35">
      <c r="A833" s="199" t="s">
        <v>1450</v>
      </c>
      <c r="B833" s="199" t="s">
        <v>1449</v>
      </c>
      <c r="Q833" s="199" t="s">
        <v>1457</v>
      </c>
      <c r="R833" s="215" t="s">
        <v>1456</v>
      </c>
      <c r="S833" s="229"/>
      <c r="T833" s="215"/>
      <c r="U833" s="211"/>
      <c r="V833" s="211"/>
      <c r="W833" s="211"/>
      <c r="X833" s="211"/>
      <c r="Y833" s="211"/>
    </row>
    <row r="834" spans="1:29" x14ac:dyDescent="0.35">
      <c r="A834" s="199" t="s">
        <v>1451</v>
      </c>
      <c r="B834" s="199" t="s">
        <v>1452</v>
      </c>
      <c r="Q834" s="199" t="s">
        <v>1458</v>
      </c>
      <c r="R834" s="215" t="s">
        <v>1459</v>
      </c>
      <c r="S834" s="229"/>
      <c r="T834" s="215"/>
      <c r="U834" s="211"/>
      <c r="V834" s="211"/>
      <c r="W834" s="211"/>
      <c r="X834" s="211"/>
      <c r="Y834" s="211"/>
    </row>
    <row r="835" spans="1:29" x14ac:dyDescent="0.35">
      <c r="A835" s="199" t="s">
        <v>1453</v>
      </c>
      <c r="B835" s="199" t="s">
        <v>1452</v>
      </c>
      <c r="Q835" s="199" t="s">
        <v>1460</v>
      </c>
      <c r="R835" s="215" t="s">
        <v>1459</v>
      </c>
      <c r="S835" s="229"/>
      <c r="T835" s="215"/>
    </row>
    <row r="836" spans="1:29" x14ac:dyDescent="0.35">
      <c r="A836" s="199" t="s">
        <v>1461</v>
      </c>
      <c r="B836" s="199" t="s">
        <v>1463</v>
      </c>
      <c r="Q836" s="199" t="s">
        <v>1462</v>
      </c>
      <c r="R836" s="199" t="s">
        <v>1464</v>
      </c>
    </row>
    <row r="837" spans="1:29" x14ac:dyDescent="0.35">
      <c r="Q837" s="179"/>
    </row>
    <row r="838" spans="1:29" s="200" customFormat="1" x14ac:dyDescent="0.35">
      <c r="A838" s="209" t="s">
        <v>1527</v>
      </c>
      <c r="B838" s="209"/>
      <c r="C838" s="209"/>
      <c r="D838" s="209"/>
      <c r="E838" s="209"/>
      <c r="F838" s="209"/>
      <c r="G838" s="209"/>
      <c r="H838" s="209"/>
      <c r="I838" s="209"/>
      <c r="J838" s="209"/>
      <c r="K838" s="209"/>
      <c r="L838" s="209"/>
      <c r="M838" s="209"/>
      <c r="N838" s="209"/>
      <c r="O838" s="209"/>
      <c r="P838" s="209"/>
      <c r="Q838" s="224" t="s">
        <v>1543</v>
      </c>
      <c r="R838" s="224"/>
      <c r="S838" s="224"/>
      <c r="T838" s="224"/>
      <c r="U838" s="224"/>
      <c r="V838" s="224"/>
      <c r="W838" s="224"/>
      <c r="X838" s="225"/>
      <c r="Y838" s="225"/>
    </row>
    <row r="839" spans="1:29" s="200" customFormat="1" x14ac:dyDescent="0.35">
      <c r="A839" s="209" t="s">
        <v>1304</v>
      </c>
      <c r="B839" s="209"/>
      <c r="C839" s="209"/>
      <c r="D839" s="209"/>
      <c r="E839" s="209"/>
      <c r="F839" s="209"/>
      <c r="G839" s="209"/>
      <c r="H839" s="209"/>
      <c r="I839" s="209"/>
      <c r="J839" s="209"/>
      <c r="K839" s="209"/>
      <c r="L839" s="209"/>
      <c r="M839" s="209"/>
      <c r="N839" s="209"/>
      <c r="O839" s="209"/>
      <c r="P839" s="209"/>
      <c r="Q839" s="224" t="s">
        <v>1542</v>
      </c>
      <c r="S839" s="224"/>
      <c r="T839" s="224"/>
      <c r="U839" s="224"/>
      <c r="V839" s="224"/>
      <c r="W839" s="224"/>
      <c r="X839" s="225"/>
      <c r="Y839" s="225"/>
    </row>
    <row r="840" spans="1:29" x14ac:dyDescent="0.35">
      <c r="Q840" s="179"/>
    </row>
    <row r="841" spans="1:29" ht="15.5" customHeight="1" x14ac:dyDescent="0.35">
      <c r="A841" s="381" t="s">
        <v>1445</v>
      </c>
      <c r="B841" s="380"/>
      <c r="C841" s="380"/>
      <c r="D841" s="380"/>
      <c r="E841" s="380"/>
      <c r="F841" s="380"/>
      <c r="G841" s="380"/>
      <c r="H841" s="380"/>
      <c r="I841" s="380"/>
      <c r="J841" s="380"/>
      <c r="K841" s="380"/>
      <c r="L841" s="380"/>
      <c r="M841" s="380"/>
      <c r="N841" s="380"/>
      <c r="O841" s="380"/>
      <c r="P841" s="380"/>
      <c r="Q841" s="381" t="s">
        <v>1528</v>
      </c>
      <c r="R841" s="380"/>
      <c r="S841" s="380"/>
      <c r="T841" s="380"/>
      <c r="U841" s="380"/>
      <c r="V841" s="380"/>
      <c r="W841" s="380"/>
      <c r="X841" s="380"/>
      <c r="Y841" s="380"/>
      <c r="Z841" s="380"/>
      <c r="AA841" s="380"/>
      <c r="AB841" s="380"/>
      <c r="AC841" s="380"/>
    </row>
    <row r="842" spans="1:29" ht="15.5" x14ac:dyDescent="0.35">
      <c r="A842" s="350"/>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49"/>
    </row>
    <row r="843" spans="1:29" ht="15.5" x14ac:dyDescent="0.35">
      <c r="A843" s="353" t="s">
        <v>1393</v>
      </c>
      <c r="B843" s="354"/>
      <c r="C843" s="354"/>
      <c r="D843" s="354"/>
      <c r="E843" s="354"/>
      <c r="F843" s="354"/>
      <c r="G843" s="354"/>
      <c r="H843" s="349"/>
      <c r="I843" s="349"/>
      <c r="J843" s="349"/>
      <c r="K843" s="349"/>
      <c r="L843" s="349"/>
      <c r="M843" s="349"/>
      <c r="N843" s="349"/>
      <c r="O843" s="349"/>
      <c r="P843" s="349"/>
      <c r="Q843" s="349" t="s">
        <v>1532</v>
      </c>
      <c r="R843" s="349"/>
      <c r="S843" s="349"/>
      <c r="T843" s="349"/>
      <c r="U843" s="349"/>
      <c r="V843" s="349"/>
      <c r="W843" s="349"/>
      <c r="X843" s="349"/>
      <c r="Y843" s="349"/>
      <c r="Z843" s="349"/>
      <c r="AA843" s="349"/>
      <c r="AB843" s="349"/>
      <c r="AC843" s="349"/>
    </row>
    <row r="844" spans="1:29" ht="15.5" x14ac:dyDescent="0.35">
      <c r="A844" s="351">
        <v>1</v>
      </c>
      <c r="B844" s="349" t="s">
        <v>1395</v>
      </c>
      <c r="C844" s="349"/>
      <c r="D844" s="349"/>
      <c r="E844" s="349"/>
      <c r="F844" s="349"/>
      <c r="G844" s="349"/>
      <c r="H844" s="349"/>
      <c r="I844" s="349"/>
      <c r="J844" s="349"/>
      <c r="K844" s="349"/>
      <c r="L844" s="349"/>
      <c r="M844" s="349"/>
      <c r="N844" s="349"/>
      <c r="O844" s="349"/>
      <c r="P844" s="349"/>
      <c r="Q844" s="349"/>
      <c r="R844" s="349" t="s">
        <v>1540</v>
      </c>
      <c r="S844" s="349"/>
      <c r="T844" s="349"/>
      <c r="U844" s="349"/>
      <c r="V844" s="349"/>
      <c r="W844" s="349"/>
      <c r="X844" s="349"/>
      <c r="Y844" s="349"/>
      <c r="Z844" s="349"/>
      <c r="AA844" s="349"/>
      <c r="AB844" s="349"/>
      <c r="AC844" s="349"/>
    </row>
    <row r="845" spans="1:29" ht="15.5" x14ac:dyDescent="0.35">
      <c r="A845" s="351">
        <v>2</v>
      </c>
      <c r="B845" s="349" t="s">
        <v>1396</v>
      </c>
      <c r="C845" s="349"/>
      <c r="D845" s="349"/>
      <c r="E845" s="349"/>
      <c r="F845" s="349"/>
      <c r="G845" s="349"/>
      <c r="H845" s="349"/>
      <c r="I845" s="349"/>
      <c r="J845" s="349"/>
      <c r="K845" s="349"/>
      <c r="L845" s="349"/>
      <c r="M845" s="349"/>
      <c r="N845" s="349"/>
      <c r="O845" s="349"/>
      <c r="P845" s="349"/>
      <c r="Q845" s="349"/>
      <c r="R845" s="349" t="s">
        <v>1529</v>
      </c>
      <c r="S845" s="349"/>
      <c r="T845" s="349"/>
      <c r="U845" s="349"/>
      <c r="V845" s="349"/>
      <c r="W845" s="349"/>
      <c r="X845" s="349"/>
      <c r="Y845" s="349"/>
      <c r="Z845" s="349"/>
      <c r="AA845" s="349"/>
      <c r="AB845" s="349"/>
      <c r="AC845" s="349"/>
    </row>
    <row r="846" spans="1:29" ht="15.5" x14ac:dyDescent="0.35">
      <c r="A846" s="353" t="s">
        <v>1394</v>
      </c>
      <c r="B846" s="354"/>
      <c r="C846" s="354"/>
      <c r="D846" s="354"/>
      <c r="E846" s="354"/>
      <c r="F846" s="354"/>
      <c r="G846" s="354"/>
      <c r="H846" s="349"/>
      <c r="I846" s="349"/>
      <c r="J846" s="349"/>
      <c r="K846" s="349"/>
      <c r="L846" s="349"/>
      <c r="M846" s="349"/>
      <c r="N846" s="349"/>
      <c r="O846" s="349"/>
      <c r="P846" s="349"/>
      <c r="Q846" s="349" t="s">
        <v>1530</v>
      </c>
      <c r="R846" s="349"/>
      <c r="S846" s="349"/>
      <c r="T846" s="349"/>
      <c r="U846" s="349"/>
      <c r="V846" s="349"/>
      <c r="W846" s="349"/>
      <c r="X846" s="349"/>
      <c r="Y846" s="349"/>
      <c r="Z846" s="349"/>
      <c r="AA846" s="349"/>
      <c r="AB846" s="349"/>
      <c r="AC846" s="349"/>
    </row>
    <row r="847" spans="1:29" ht="15.5" x14ac:dyDescent="0.35">
      <c r="A847" s="351">
        <v>1</v>
      </c>
      <c r="B847" s="349" t="s">
        <v>1397</v>
      </c>
      <c r="C847" s="349"/>
      <c r="D847" s="349"/>
      <c r="E847" s="349"/>
      <c r="F847" s="349"/>
      <c r="G847" s="349"/>
      <c r="H847" s="349"/>
      <c r="I847" s="349"/>
      <c r="J847" s="349"/>
      <c r="K847" s="349"/>
      <c r="L847" s="349"/>
      <c r="M847" s="349"/>
      <c r="N847" s="349"/>
      <c r="O847" s="349"/>
      <c r="P847" s="349"/>
      <c r="Q847" s="349"/>
      <c r="R847" s="349" t="s">
        <v>1536</v>
      </c>
      <c r="S847" s="349"/>
      <c r="T847" s="349"/>
      <c r="U847" s="349"/>
      <c r="V847" s="349"/>
      <c r="W847" s="349"/>
      <c r="X847" s="349"/>
      <c r="Y847" s="349"/>
      <c r="Z847" s="349"/>
      <c r="AA847" s="349"/>
      <c r="AB847" s="349"/>
      <c r="AC847" s="349"/>
    </row>
    <row r="848" spans="1:29" ht="15.5" x14ac:dyDescent="0.35">
      <c r="A848" s="351">
        <f>A847+1</f>
        <v>2</v>
      </c>
      <c r="B848" s="349" t="s">
        <v>1398</v>
      </c>
      <c r="C848" s="349"/>
      <c r="D848" s="349"/>
      <c r="E848" s="349"/>
      <c r="F848" s="349"/>
      <c r="G848" s="349"/>
      <c r="H848" s="349"/>
      <c r="I848" s="349"/>
      <c r="J848" s="349"/>
      <c r="K848" s="349"/>
      <c r="L848" s="349"/>
      <c r="M848" s="349"/>
      <c r="N848" s="349"/>
      <c r="O848" s="349"/>
      <c r="P848" s="349"/>
      <c r="Q848" s="349"/>
      <c r="R848" s="349" t="s">
        <v>1541</v>
      </c>
      <c r="S848" s="349"/>
      <c r="T848" s="349"/>
      <c r="U848" s="349"/>
      <c r="V848" s="349"/>
      <c r="W848" s="349"/>
      <c r="X848" s="349"/>
      <c r="Y848" s="349"/>
      <c r="Z848" s="349"/>
      <c r="AA848" s="349"/>
      <c r="AB848" s="349"/>
      <c r="AC848" s="349"/>
    </row>
    <row r="849" spans="1:29" ht="15.5" x14ac:dyDescent="0.35">
      <c r="A849" s="351">
        <f>A848+1</f>
        <v>3</v>
      </c>
      <c r="B849" s="349" t="s">
        <v>1399</v>
      </c>
      <c r="C849" s="349"/>
      <c r="D849" s="349"/>
      <c r="E849" s="349"/>
      <c r="F849" s="349"/>
      <c r="G849" s="349"/>
      <c r="H849" s="349"/>
      <c r="I849" s="349"/>
      <c r="J849" s="349"/>
      <c r="K849" s="349"/>
      <c r="L849" s="349"/>
      <c r="M849" s="349"/>
      <c r="N849" s="349"/>
      <c r="O849" s="349"/>
      <c r="P849" s="349"/>
      <c r="Q849" s="349"/>
      <c r="R849" s="349" t="s">
        <v>1535</v>
      </c>
      <c r="S849" s="349"/>
      <c r="T849" s="349"/>
      <c r="U849" s="349"/>
      <c r="V849" s="349"/>
      <c r="W849" s="349"/>
      <c r="X849" s="349"/>
      <c r="Y849" s="349"/>
      <c r="Z849" s="349"/>
      <c r="AA849" s="349"/>
      <c r="AB849" s="349"/>
      <c r="AC849" s="349"/>
    </row>
    <row r="850" spans="1:29" ht="15.5" x14ac:dyDescent="0.35">
      <c r="A850" s="351">
        <f>A849+1</f>
        <v>4</v>
      </c>
      <c r="B850" s="349" t="s">
        <v>1400</v>
      </c>
      <c r="C850" s="349"/>
      <c r="D850" s="349"/>
      <c r="E850" s="349"/>
      <c r="F850" s="349"/>
      <c r="G850" s="349"/>
      <c r="H850" s="349"/>
      <c r="I850" s="349"/>
      <c r="J850" s="349"/>
      <c r="K850" s="349"/>
      <c r="L850" s="349"/>
      <c r="M850" s="349"/>
      <c r="N850" s="349"/>
      <c r="O850" s="349"/>
      <c r="P850" s="349"/>
      <c r="Q850" s="349"/>
      <c r="R850" s="349" t="s">
        <v>1533</v>
      </c>
      <c r="S850" s="349"/>
      <c r="T850" s="349"/>
      <c r="U850" s="349"/>
      <c r="V850" s="349"/>
      <c r="W850" s="349"/>
      <c r="X850" s="349"/>
      <c r="Y850" s="349"/>
      <c r="Z850" s="349"/>
      <c r="AA850" s="349"/>
      <c r="AB850" s="349"/>
      <c r="AC850" s="349"/>
    </row>
    <row r="851" spans="1:29" ht="15.5" x14ac:dyDescent="0.35">
      <c r="A851" s="351">
        <f>A850+1</f>
        <v>5</v>
      </c>
      <c r="B851" s="349" t="s">
        <v>220</v>
      </c>
      <c r="C851" s="349"/>
      <c r="D851" s="349"/>
      <c r="E851" s="349"/>
      <c r="F851" s="349"/>
      <c r="G851" s="349"/>
      <c r="H851" s="349"/>
      <c r="I851" s="349"/>
      <c r="J851" s="349"/>
      <c r="K851" s="349"/>
      <c r="L851" s="349"/>
      <c r="M851" s="349"/>
      <c r="N851" s="349"/>
      <c r="O851" s="349"/>
      <c r="P851" s="349"/>
      <c r="Q851" s="349"/>
      <c r="R851" s="349" t="s">
        <v>774</v>
      </c>
      <c r="S851" s="349"/>
      <c r="T851" s="349"/>
      <c r="U851" s="349"/>
      <c r="V851" s="349"/>
      <c r="W851" s="349"/>
      <c r="X851" s="349"/>
      <c r="Y851" s="349"/>
      <c r="Z851" s="349"/>
      <c r="AA851" s="349"/>
      <c r="AB851" s="349"/>
      <c r="AC851" s="349"/>
    </row>
    <row r="852" spans="1:29" ht="15.5" x14ac:dyDescent="0.35">
      <c r="A852" s="353" t="s">
        <v>1401</v>
      </c>
      <c r="B852" s="354"/>
      <c r="C852" s="354"/>
      <c r="D852" s="354"/>
      <c r="E852" s="354"/>
      <c r="F852" s="354"/>
      <c r="G852" s="354"/>
      <c r="H852" s="349"/>
      <c r="I852" s="349"/>
      <c r="J852" s="349"/>
      <c r="K852" s="349"/>
      <c r="L852" s="349"/>
      <c r="M852" s="349"/>
      <c r="N852" s="349"/>
      <c r="O852" s="349"/>
      <c r="P852" s="349"/>
      <c r="Q852" s="349" t="s">
        <v>1531</v>
      </c>
      <c r="R852" s="349"/>
      <c r="S852" s="349"/>
      <c r="T852" s="349"/>
      <c r="U852" s="349"/>
      <c r="V852" s="349"/>
      <c r="W852" s="349"/>
      <c r="X852" s="349"/>
      <c r="Y852" s="349"/>
      <c r="Z852" s="349"/>
      <c r="AA852" s="349"/>
      <c r="AB852" s="349"/>
      <c r="AC852" s="349"/>
    </row>
    <row r="853" spans="1:29" ht="15.5" x14ac:dyDescent="0.35">
      <c r="A853" s="351">
        <v>1</v>
      </c>
      <c r="B853" s="349" t="s">
        <v>1402</v>
      </c>
      <c r="C853" s="349"/>
      <c r="D853" s="349"/>
      <c r="E853" s="349"/>
      <c r="F853" s="349"/>
      <c r="G853" s="349"/>
      <c r="H853" s="349"/>
      <c r="I853" s="349"/>
      <c r="J853" s="349"/>
      <c r="K853" s="349"/>
      <c r="L853" s="349"/>
      <c r="M853" s="349"/>
      <c r="N853" s="349"/>
      <c r="O853" s="349"/>
      <c r="P853" s="349"/>
      <c r="Q853" s="349"/>
      <c r="R853" s="349" t="s">
        <v>1537</v>
      </c>
      <c r="S853" s="349"/>
      <c r="T853" s="349"/>
      <c r="U853" s="349"/>
      <c r="V853" s="349"/>
      <c r="W853" s="349"/>
      <c r="X853" s="349"/>
      <c r="Y853" s="349"/>
      <c r="Z853" s="349"/>
      <c r="AA853" s="349"/>
      <c r="AB853" s="349"/>
      <c r="AC853" s="349"/>
    </row>
    <row r="854" spans="1:29" ht="15.5" x14ac:dyDescent="0.35">
      <c r="A854" s="351">
        <f>A853+1</f>
        <v>2</v>
      </c>
      <c r="B854" s="349" t="s">
        <v>1403</v>
      </c>
      <c r="C854" s="349"/>
      <c r="D854" s="349"/>
      <c r="E854" s="349"/>
      <c r="F854" s="349"/>
      <c r="G854" s="349"/>
      <c r="H854" s="349"/>
      <c r="I854" s="349"/>
      <c r="J854" s="349"/>
      <c r="K854" s="349"/>
      <c r="L854" s="349"/>
      <c r="M854" s="349"/>
      <c r="N854" s="349"/>
      <c r="O854" s="349"/>
      <c r="P854" s="349"/>
      <c r="Q854" s="349"/>
      <c r="R854" s="349" t="s">
        <v>1534</v>
      </c>
      <c r="S854" s="349"/>
      <c r="T854" s="349"/>
      <c r="U854" s="349"/>
      <c r="V854" s="349"/>
      <c r="W854" s="349"/>
      <c r="X854" s="349"/>
      <c r="Y854" s="349"/>
      <c r="Z854" s="349"/>
      <c r="AA854" s="349"/>
      <c r="AB854" s="349"/>
      <c r="AC854" s="349"/>
    </row>
    <row r="855" spans="1:29" ht="15.5" x14ac:dyDescent="0.35">
      <c r="A855" s="351">
        <f>A854+1</f>
        <v>3</v>
      </c>
      <c r="B855" s="349" t="s">
        <v>1404</v>
      </c>
      <c r="C855" s="349"/>
      <c r="D855" s="349"/>
      <c r="E855" s="349"/>
      <c r="F855" s="349"/>
      <c r="G855" s="349"/>
      <c r="H855" s="349"/>
      <c r="I855" s="349"/>
      <c r="J855" s="349"/>
      <c r="K855" s="349"/>
      <c r="L855" s="349"/>
      <c r="M855" s="349"/>
      <c r="N855" s="349"/>
      <c r="O855" s="349"/>
      <c r="P855" s="349"/>
      <c r="Q855" s="349"/>
      <c r="R855" s="349" t="s">
        <v>1538</v>
      </c>
      <c r="S855" s="349"/>
      <c r="T855" s="349"/>
      <c r="U855" s="349"/>
      <c r="V855" s="349"/>
      <c r="W855" s="349"/>
      <c r="X855" s="349"/>
      <c r="Y855" s="349"/>
      <c r="Z855" s="349"/>
      <c r="AA855" s="349"/>
      <c r="AB855" s="349"/>
      <c r="AC855" s="349"/>
    </row>
    <row r="856" spans="1:29" ht="15.5" x14ac:dyDescent="0.35">
      <c r="A856" s="351">
        <f>A855+1</f>
        <v>4</v>
      </c>
      <c r="B856" s="349" t="s">
        <v>160</v>
      </c>
      <c r="C856" s="349"/>
      <c r="D856" s="349"/>
      <c r="E856" s="349"/>
      <c r="F856" s="349"/>
      <c r="G856" s="349"/>
      <c r="H856" s="349"/>
      <c r="I856" s="349"/>
      <c r="J856" s="349"/>
      <c r="K856" s="349"/>
      <c r="L856" s="349"/>
      <c r="M856" s="349"/>
      <c r="N856" s="349"/>
      <c r="O856" s="349"/>
      <c r="P856" s="349"/>
      <c r="Q856" s="349"/>
      <c r="R856" s="349" t="s">
        <v>603</v>
      </c>
      <c r="S856" s="349"/>
      <c r="T856" s="349"/>
      <c r="U856" s="349"/>
      <c r="V856" s="349"/>
      <c r="W856" s="349"/>
      <c r="X856" s="349"/>
      <c r="Y856" s="349"/>
      <c r="Z856" s="349"/>
      <c r="AA856" s="349"/>
      <c r="AB856" s="349"/>
      <c r="AC856" s="349"/>
    </row>
    <row r="857" spans="1:29" ht="15.5" x14ac:dyDescent="0.35">
      <c r="A857" s="355">
        <f>A856+1</f>
        <v>5</v>
      </c>
      <c r="B857" s="352" t="s">
        <v>1405</v>
      </c>
      <c r="C857" s="352"/>
      <c r="D857" s="352"/>
      <c r="E857" s="352"/>
      <c r="F857" s="352"/>
      <c r="G857" s="352"/>
      <c r="H857" s="349"/>
      <c r="I857" s="349"/>
      <c r="J857" s="349"/>
      <c r="K857" s="349"/>
      <c r="L857" s="349"/>
      <c r="M857" s="349"/>
      <c r="N857" s="349"/>
      <c r="O857" s="349"/>
      <c r="P857" s="349"/>
      <c r="Q857" s="349"/>
      <c r="R857" s="349" t="s">
        <v>1539</v>
      </c>
      <c r="S857" s="349"/>
      <c r="T857" s="349"/>
      <c r="U857" s="349"/>
      <c r="V857" s="349"/>
      <c r="W857" s="349"/>
      <c r="X857" s="349"/>
      <c r="Y857" s="349"/>
      <c r="Z857" s="349"/>
      <c r="AA857" s="349"/>
      <c r="AB857" s="349"/>
      <c r="AC857" s="349"/>
    </row>
  </sheetData>
  <sheetProtection algorithmName="SHA-512" hashValue="rgj/LOmlf6YNq+3zM2fDwy5j8EEw+AtHCnetPHwzbtMSM960P5Z4s9TcrErE93ocrLjPBe8cK3d14ANw/TtF+Q==" saltValue="HyGkA2q+mUxBXwCbWs1R/A==" spinCount="100000" sheet="1" objects="1" scenarios="1" selectLockedCells="1" selectUnlockedCells="1"/>
  <mergeCells count="10">
    <mergeCell ref="Q22:U22"/>
    <mergeCell ref="A26:E26"/>
    <mergeCell ref="Q26:U26"/>
    <mergeCell ref="A4:O4"/>
    <mergeCell ref="A5:O5"/>
    <mergeCell ref="A6:O6"/>
    <mergeCell ref="A8:O8"/>
    <mergeCell ref="A18:O18"/>
    <mergeCell ref="A22:E22"/>
    <mergeCell ref="A7:O7"/>
  </mergeCells>
  <phoneticPr fontId="15" type="noConversion"/>
  <hyperlinks>
    <hyperlink ref="A16" r:id="rId1" location="g3y0" xr:uid="{2AF70D62-8A50-4079-A9EB-295D42F5F61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489F-E013-4354-9B6D-C1D3E3167345}">
  <dimension ref="B2:AG2"/>
  <sheetViews>
    <sheetView showGridLines="0" topLeftCell="A9" zoomScale="85" zoomScaleNormal="85" workbookViewId="0">
      <selection activeCell="AH15" sqref="AH15"/>
    </sheetView>
  </sheetViews>
  <sheetFormatPr defaultRowHeight="14.5" x14ac:dyDescent="0.35"/>
  <cols>
    <col min="1" max="1" width="2.81640625" style="211" customWidth="1"/>
    <col min="2" max="16384" width="8.7265625" style="211"/>
  </cols>
  <sheetData>
    <row r="2" spans="2:33" ht="15.5" x14ac:dyDescent="0.35">
      <c r="B2" s="24" t="str">
        <f>IF('About Databook'!$A$15='About Databook'!$C$61,Toggle!A51,Toggle!Q51)</f>
        <v>Independent practitioner's assurance report</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row>
  </sheetData>
  <sheetProtection algorithmName="SHA-512" hashValue="keNBYULAjZyL2GTbK4rwfCNZzjhAgvnKlTMzBhhzeBfxQXMoGfCp7eOQkfnZV8b/Tpbk2/Ooq1y2rnm7NUtr+Q==" saltValue="JUubqVeAAVIe59F6nCt4NQ==" spinCount="100000" sheet="1" objects="1" scenarios="1"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313F-7C9D-432C-AAAB-E1645F6C16B4}">
  <sheetPr>
    <tabColor theme="9" tint="0.59999389629810485"/>
  </sheetPr>
  <dimension ref="A1:P105"/>
  <sheetViews>
    <sheetView showGridLines="0" zoomScaleNormal="100" workbookViewId="0">
      <pane ySplit="4" topLeftCell="A34" activePane="bottomLeft" state="frozen"/>
      <selection activeCell="O72" sqref="O72"/>
      <selection pane="bottomLeft" activeCell="C1" sqref="C1"/>
    </sheetView>
  </sheetViews>
  <sheetFormatPr defaultRowHeight="14.5" x14ac:dyDescent="0.35"/>
  <cols>
    <col min="1" max="1" width="2.54296875" customWidth="1"/>
    <col min="2" max="2" width="53.453125" customWidth="1"/>
    <col min="3" max="3" width="13.26953125" customWidth="1"/>
    <col min="4" max="8" width="12.7265625" customWidth="1"/>
    <col min="9" max="9" width="12.7265625" style="211" customWidth="1"/>
    <col min="10" max="10" width="2.6328125" customWidth="1"/>
  </cols>
  <sheetData>
    <row r="1" spans="1:16" x14ac:dyDescent="0.35">
      <c r="A1" s="241"/>
    </row>
    <row r="2" spans="1:16" s="2" customFormat="1" ht="15.5" x14ac:dyDescent="0.3">
      <c r="B2" s="24" t="str">
        <f>IF('About Databook'!$A$15='About Databook'!$C$61,Toggle!A56,Toggle!Q56)</f>
        <v>Environment</v>
      </c>
      <c r="C2" s="24"/>
      <c r="D2" s="22"/>
      <c r="E2" s="22"/>
      <c r="F2" s="22"/>
      <c r="G2" s="22"/>
      <c r="H2" s="22"/>
      <c r="I2" s="22"/>
    </row>
    <row r="3" spans="1:16" ht="15" thickBot="1" x14ac:dyDescent="0.4"/>
    <row r="4" spans="1:16" s="4" customFormat="1" thickBot="1" x14ac:dyDescent="0.4">
      <c r="B4" s="29"/>
      <c r="C4" s="176" t="str">
        <f>IF('About Databook'!$A$15='About Databook'!$C$61,Toggle!B58,Toggle!R58)</f>
        <v>Unit</v>
      </c>
      <c r="D4" s="30">
        <v>2019</v>
      </c>
      <c r="E4" s="30">
        <v>2020</v>
      </c>
      <c r="F4" s="30">
        <v>2021</v>
      </c>
      <c r="G4" s="30">
        <v>2022</v>
      </c>
      <c r="H4" s="30">
        <v>2023</v>
      </c>
      <c r="I4" s="30">
        <v>2024</v>
      </c>
    </row>
    <row r="6" spans="1:16" ht="15.5" x14ac:dyDescent="0.35">
      <c r="B6" s="60" t="str">
        <f>IF('About Databook'!$A$15='About Databook'!$C$61,Toggle!A60,Toggle!Q60)</f>
        <v>Waste</v>
      </c>
    </row>
    <row r="7" spans="1:16" x14ac:dyDescent="0.35">
      <c r="I7" s="272" t="s">
        <v>1433</v>
      </c>
    </row>
    <row r="8" spans="1:16" s="5" customFormat="1" ht="14" x14ac:dyDescent="0.35">
      <c r="B8" s="31" t="str">
        <f>IF('About Databook'!$A$15='About Databook'!$C$61,Toggle!A62,Toggle!Q62)</f>
        <v>Waste generation and management across the Group</v>
      </c>
      <c r="C8" s="32"/>
      <c r="D8" s="32"/>
      <c r="E8" s="32"/>
      <c r="F8" s="32"/>
      <c r="G8" s="34"/>
      <c r="H8" s="34"/>
      <c r="I8" s="264" t="s">
        <v>1193</v>
      </c>
    </row>
    <row r="9" spans="1:16" s="1" customFormat="1" x14ac:dyDescent="0.35">
      <c r="B9" s="47" t="str">
        <f>IF('About Databook'!$A$15='About Databook'!$C$61,Toggle!A63,Toggle!Q63)</f>
        <v>Total waste generated</v>
      </c>
      <c r="C9" s="56" t="str">
        <f>IF('About Databook'!$A$15='About Databook'!$C$61,Toggle!B63,Toggle!R63)</f>
        <v>t</v>
      </c>
      <c r="D9" s="106">
        <v>9310214.9140000008</v>
      </c>
      <c r="E9" s="56">
        <v>9042402.6860000007</v>
      </c>
      <c r="F9" s="36">
        <v>81129365.323622003</v>
      </c>
      <c r="G9" s="36">
        <v>77285572.385595992</v>
      </c>
      <c r="H9" s="36">
        <v>83718086.541916996</v>
      </c>
      <c r="I9" s="36">
        <v>85149043.709677279</v>
      </c>
    </row>
    <row r="10" spans="1:16" s="1" customFormat="1" x14ac:dyDescent="0.35">
      <c r="B10" s="163" t="str">
        <f>IF('About Databook'!$A$15='About Databook'!$C$61,Toggle!A64,Toggle!Q64)</f>
        <v>By type of waste</v>
      </c>
      <c r="C10" s="167"/>
      <c r="D10" s="167"/>
      <c r="E10" s="167"/>
      <c r="F10" s="168"/>
      <c r="G10" s="168"/>
      <c r="H10" s="168"/>
      <c r="I10" s="168"/>
      <c r="J10" s="257"/>
    </row>
    <row r="11" spans="1:16" s="1" customFormat="1" x14ac:dyDescent="0.35">
      <c r="B11" s="118" t="str">
        <f>IF('About Databook'!$A$15='About Databook'!$C$61,Toggle!A65,Toggle!Q65)</f>
        <v>Mineral waste</v>
      </c>
      <c r="C11" s="54" t="str">
        <f>IF('About Databook'!$A$15='About Databook'!$C$61,Toggle!B65,Toggle!R65)</f>
        <v>t</v>
      </c>
      <c r="D11" s="79" t="s">
        <v>214</v>
      </c>
      <c r="E11" s="79" t="s">
        <v>214</v>
      </c>
      <c r="F11" s="70">
        <v>81121096.642399997</v>
      </c>
      <c r="G11" s="70">
        <v>77279905.91139999</v>
      </c>
      <c r="H11" s="70">
        <v>83711498.934169993</v>
      </c>
      <c r="I11" s="70">
        <v>85137368.179999992</v>
      </c>
      <c r="J11" s="257"/>
      <c r="K11" s="6"/>
      <c r="L11" s="6"/>
      <c r="M11" s="6"/>
      <c r="N11" s="6"/>
      <c r="O11" s="6"/>
      <c r="P11" s="6"/>
    </row>
    <row r="12" spans="1:16" s="1" customFormat="1" x14ac:dyDescent="0.35">
      <c r="B12" s="116" t="str">
        <f>IF('About Databook'!$A$15='About Databook'!$C$61,Toggle!A66,Toggle!Q66)</f>
        <v>Waste rock</v>
      </c>
      <c r="C12" s="54" t="str">
        <f>IF('About Databook'!$A$15='About Databook'!$C$61,Toggle!B66,Toggle!R66)</f>
        <v>t</v>
      </c>
      <c r="D12" s="79" t="s">
        <v>214</v>
      </c>
      <c r="E12" s="79" t="s">
        <v>214</v>
      </c>
      <c r="F12" s="70">
        <v>76128370.654799998</v>
      </c>
      <c r="G12" s="70">
        <v>70371013.134499997</v>
      </c>
      <c r="H12" s="70">
        <v>76703235.818999991</v>
      </c>
      <c r="I12" s="70">
        <v>71888563.439999998</v>
      </c>
      <c r="J12" s="6"/>
      <c r="K12" s="6"/>
      <c r="L12" s="6"/>
      <c r="M12" s="6"/>
      <c r="N12" s="6"/>
      <c r="O12" s="6"/>
      <c r="P12" s="6"/>
    </row>
    <row r="13" spans="1:16" s="1" customFormat="1" x14ac:dyDescent="0.35">
      <c r="B13" s="116" t="str">
        <f>IF('About Databook'!$A$15='About Databook'!$C$61,Toggle!A67,Toggle!Q67)</f>
        <v>Tailings</v>
      </c>
      <c r="C13" s="54" t="str">
        <f>IF('About Databook'!$A$15='About Databook'!$C$61,Toggle!B67,Toggle!R67)</f>
        <v>t</v>
      </c>
      <c r="D13" s="79" t="s">
        <v>214</v>
      </c>
      <c r="E13" s="58" t="s">
        <v>214</v>
      </c>
      <c r="F13" s="70">
        <v>4992725.9875999996</v>
      </c>
      <c r="G13" s="70">
        <v>6908892.7768999999</v>
      </c>
      <c r="H13" s="70">
        <v>7008263.1151700011</v>
      </c>
      <c r="I13" s="70">
        <v>13248804.74</v>
      </c>
      <c r="J13" s="6"/>
      <c r="K13" s="6"/>
      <c r="L13" s="6"/>
      <c r="M13" s="6"/>
      <c r="N13" s="6"/>
      <c r="O13" s="6"/>
      <c r="P13" s="6"/>
    </row>
    <row r="14" spans="1:16" s="1" customFormat="1" x14ac:dyDescent="0.35">
      <c r="B14" s="118" t="str">
        <f>IF('About Databook'!$A$15='About Databook'!$C$61,Toggle!A68,Toggle!Q68)</f>
        <v>Non-mineral waste</v>
      </c>
      <c r="C14" s="54" t="str">
        <f>IF('About Databook'!$A$15='About Databook'!$C$61,Toggle!B68,Toggle!R68)</f>
        <v>t</v>
      </c>
      <c r="D14" s="79" t="s">
        <v>214</v>
      </c>
      <c r="E14" s="79" t="s">
        <v>214</v>
      </c>
      <c r="F14" s="70">
        <v>8268.6812219999993</v>
      </c>
      <c r="G14" s="70">
        <v>5666.474196000001</v>
      </c>
      <c r="H14" s="70">
        <v>6587.6077469999991</v>
      </c>
      <c r="I14" s="70">
        <v>11675.529677289998</v>
      </c>
    </row>
    <row r="15" spans="1:16" x14ac:dyDescent="0.35">
      <c r="B15" s="163" t="str">
        <f>IF('About Databook'!$A$15='About Databook'!$C$61,Toggle!A69,Toggle!Q69)</f>
        <v>By form of waste</v>
      </c>
      <c r="C15" s="164"/>
      <c r="D15" s="164"/>
      <c r="E15" s="165"/>
      <c r="F15" s="166"/>
      <c r="G15" s="166"/>
      <c r="H15" s="166"/>
      <c r="I15" s="166"/>
    </row>
    <row r="16" spans="1:16" x14ac:dyDescent="0.35">
      <c r="B16" s="116" t="str">
        <f>IF('About Databook'!$A$15='About Databook'!$C$61,Toggle!A70,Toggle!Q70)</f>
        <v>Waste rock</v>
      </c>
      <c r="C16" s="55" t="str">
        <f>IF('About Databook'!$A$15='About Databook'!$C$61,Toggle!B70,Toggle!R70)</f>
        <v>t</v>
      </c>
      <c r="D16" s="79" t="s">
        <v>214</v>
      </c>
      <c r="E16" s="79" t="s">
        <v>214</v>
      </c>
      <c r="F16" s="70">
        <v>67566322.799999997</v>
      </c>
      <c r="G16" s="70">
        <v>70371013.134499997</v>
      </c>
      <c r="H16" s="70">
        <v>76703235.818999991</v>
      </c>
      <c r="I16" s="70">
        <v>71888563.439999998</v>
      </c>
    </row>
    <row r="17" spans="2:11" x14ac:dyDescent="0.35">
      <c r="B17" s="49" t="str">
        <f>IF('About Databook'!$A$15='About Databook'!$C$61,Toggle!A71,Toggle!Q71)</f>
        <v>Tailings</v>
      </c>
      <c r="C17" s="54" t="str">
        <f>IF('About Databook'!$A$15='About Databook'!$C$61,Toggle!B71,Toggle!R71)</f>
        <v>t</v>
      </c>
      <c r="D17" s="79" t="s">
        <v>214</v>
      </c>
      <c r="E17" s="79" t="s">
        <v>214</v>
      </c>
      <c r="F17" s="70">
        <v>4992725.9875999996</v>
      </c>
      <c r="G17" s="70">
        <v>6908892.7768999999</v>
      </c>
      <c r="H17" s="70">
        <v>7008263.1151700011</v>
      </c>
      <c r="I17" s="70">
        <v>13248804.74</v>
      </c>
    </row>
    <row r="18" spans="2:11" x14ac:dyDescent="0.35">
      <c r="B18" s="49" t="str">
        <f>IF('About Databook'!$A$15='About Databook'!$C$61,Toggle!A72,Toggle!Q72)</f>
        <v>Other waste</v>
      </c>
      <c r="C18" s="54" t="str">
        <f>IF('About Databook'!$A$15='About Databook'!$C$61,Toggle!B72,Toggle!R72)</f>
        <v>t</v>
      </c>
      <c r="D18" s="79" t="s">
        <v>214</v>
      </c>
      <c r="E18" s="79" t="s">
        <v>214</v>
      </c>
      <c r="F18" s="70">
        <v>8268.6812219999993</v>
      </c>
      <c r="G18" s="70">
        <v>5666.474196000001</v>
      </c>
      <c r="H18" s="70">
        <v>6587.6077469999991</v>
      </c>
      <c r="I18" s="70">
        <v>11675.529677289998</v>
      </c>
    </row>
    <row r="19" spans="2:11" x14ac:dyDescent="0.35">
      <c r="B19" s="163" t="str">
        <f>IF('About Databook'!$A$15='About Databook'!$C$61,Toggle!A73,Toggle!Q73)</f>
        <v>By hazard class</v>
      </c>
      <c r="C19" s="164"/>
      <c r="D19" s="164"/>
      <c r="E19" s="165"/>
      <c r="F19" s="166"/>
      <c r="G19" s="166"/>
      <c r="H19" s="166"/>
      <c r="I19" s="166"/>
    </row>
    <row r="20" spans="2:11" x14ac:dyDescent="0.35">
      <c r="B20" s="98" t="str">
        <f>IF('About Databook'!$A$15='About Databook'!$C$61,Toggle!A74,Toggle!Q74)</f>
        <v>Non-hazardous waste</v>
      </c>
      <c r="C20" s="55" t="str">
        <f>IF('About Databook'!$A$15='About Databook'!$C$61,Toggle!B74,Toggle!R74)</f>
        <v>t</v>
      </c>
      <c r="D20" s="79" t="s">
        <v>214</v>
      </c>
      <c r="E20" s="79" t="s">
        <v>214</v>
      </c>
      <c r="F20" s="70">
        <v>76135965.313899994</v>
      </c>
      <c r="G20" s="70">
        <v>70376212.517399997</v>
      </c>
      <c r="H20" s="70">
        <v>76709286.10571599</v>
      </c>
      <c r="I20" s="70">
        <v>71899459.800400004</v>
      </c>
      <c r="K20" s="102"/>
    </row>
    <row r="21" spans="2:11" x14ac:dyDescent="0.35">
      <c r="B21" s="44" t="str">
        <f>IF('About Databook'!$A$15='About Databook'!$C$61,Toggle!A75,Toggle!Q75)</f>
        <v>Hazardous waste</v>
      </c>
      <c r="C21" s="54" t="str">
        <f>IF('About Databook'!$A$15='About Databook'!$C$61,Toggle!B75,Toggle!R75)</f>
        <v>t</v>
      </c>
      <c r="D21" s="79" t="s">
        <v>214</v>
      </c>
      <c r="E21" s="79" t="s">
        <v>214</v>
      </c>
      <c r="F21" s="70">
        <v>4993400.009722</v>
      </c>
      <c r="G21" s="70">
        <v>6909359.8681960003</v>
      </c>
      <c r="H21" s="70">
        <v>7008800.4362010015</v>
      </c>
      <c r="I21" s="70">
        <v>13249583.90927729</v>
      </c>
    </row>
    <row r="22" spans="2:11" s="211" customFormat="1" x14ac:dyDescent="0.35">
      <c r="B22" s="163" t="str">
        <f>IF('About Databook'!$A$15='About Databook'!$C$61,Toggle!A76,Toggle!Q76)</f>
        <v>Waste treatment method:</v>
      </c>
      <c r="C22" s="164"/>
      <c r="D22" s="164"/>
      <c r="E22" s="165"/>
      <c r="F22" s="166"/>
      <c r="G22" s="166"/>
      <c r="H22" s="166"/>
      <c r="I22" s="166"/>
    </row>
    <row r="23" spans="2:11" s="132" customFormat="1" x14ac:dyDescent="0.35">
      <c r="B23" s="98" t="str">
        <f>IF('About Databook'!$A$15='About Databook'!$C$61,Toggle!A77,Toggle!Q77)</f>
        <v>Non-hazardous waste</v>
      </c>
      <c r="C23" s="55"/>
      <c r="D23" s="55"/>
      <c r="E23" s="362"/>
      <c r="F23" s="363"/>
      <c r="G23" s="363"/>
      <c r="H23" s="363"/>
      <c r="I23" s="363"/>
    </row>
    <row r="24" spans="2:11" s="211" customFormat="1" x14ac:dyDescent="0.35">
      <c r="B24" s="49" t="str">
        <f>IF('About Databook'!$A$15='About Databook'!$C$61,Toggle!A78,Toggle!Q78)</f>
        <v>Landfilled</v>
      </c>
      <c r="C24" s="54" t="str">
        <f>IF('About Databook'!$A$15='About Databook'!$C$61,Toggle!B78,Toggle!R78)</f>
        <v>t</v>
      </c>
      <c r="D24" s="79" t="s">
        <v>214</v>
      </c>
      <c r="E24" s="79" t="s">
        <v>214</v>
      </c>
      <c r="F24" s="89" t="s">
        <v>214</v>
      </c>
      <c r="G24" s="89" t="s">
        <v>214</v>
      </c>
      <c r="H24" s="89" t="s">
        <v>214</v>
      </c>
      <c r="I24" s="70">
        <v>42067480.870200008</v>
      </c>
    </row>
    <row r="25" spans="2:11" s="211" customFormat="1" x14ac:dyDescent="0.35">
      <c r="B25" s="49" t="str">
        <f>IF('About Databook'!$A$15='About Databook'!$C$61,Toggle!A79,Toggle!Q79)</f>
        <v>Diverted from disposal</v>
      </c>
      <c r="C25" s="54" t="str">
        <f>IF('About Databook'!$A$15='About Databook'!$C$61,Toggle!B79,Toggle!R79)</f>
        <v>t</v>
      </c>
      <c r="D25" s="79" t="s">
        <v>214</v>
      </c>
      <c r="E25" s="79" t="s">
        <v>214</v>
      </c>
      <c r="F25" s="89" t="s">
        <v>214</v>
      </c>
      <c r="G25" s="89" t="s">
        <v>214</v>
      </c>
      <c r="H25" s="89" t="s">
        <v>214</v>
      </c>
      <c r="I25" s="70">
        <v>29031188.239759997</v>
      </c>
    </row>
    <row r="26" spans="2:11" s="211" customFormat="1" x14ac:dyDescent="0.35">
      <c r="B26" s="49" t="str">
        <f>IF('About Databook'!$A$15='About Databook'!$C$61,Toggle!A80,Toggle!Q80)</f>
        <v>Recycled and reused</v>
      </c>
      <c r="C26" s="54" t="str">
        <f>IF('About Databook'!$A$15='About Databook'!$C$61,Toggle!B80,Toggle!R80)</f>
        <v>t</v>
      </c>
      <c r="D26" s="79" t="s">
        <v>214</v>
      </c>
      <c r="E26" s="79" t="s">
        <v>214</v>
      </c>
      <c r="F26" s="89" t="s">
        <v>214</v>
      </c>
      <c r="G26" s="89" t="s">
        <v>214</v>
      </c>
      <c r="H26" s="89" t="s">
        <v>214</v>
      </c>
      <c r="I26" s="70">
        <v>1655495.746</v>
      </c>
    </row>
    <row r="27" spans="2:11" s="211" customFormat="1" x14ac:dyDescent="0.35">
      <c r="B27" s="98" t="str">
        <f>IF('About Databook'!$A$15='About Databook'!$C$61,Toggle!A81,Toggle!Q81)</f>
        <v>Hazardous  waste</v>
      </c>
      <c r="C27" s="55"/>
      <c r="D27" s="55"/>
      <c r="E27" s="362"/>
      <c r="F27" s="363"/>
      <c r="G27" s="363"/>
      <c r="H27" s="363"/>
      <c r="I27" s="70"/>
    </row>
    <row r="28" spans="2:11" s="211" customFormat="1" x14ac:dyDescent="0.35">
      <c r="B28" s="49" t="str">
        <f>IF('About Databook'!$A$15='About Databook'!$C$61,Toggle!A82,Toggle!Q82)</f>
        <v>Landfilled</v>
      </c>
      <c r="C28" s="54" t="str">
        <f>IF('About Databook'!$A$15='About Databook'!$C$61,Toggle!B82,Toggle!R82)</f>
        <v>t</v>
      </c>
      <c r="D28" s="79" t="s">
        <v>214</v>
      </c>
      <c r="E28" s="79" t="s">
        <v>214</v>
      </c>
      <c r="F28" s="89" t="s">
        <v>214</v>
      </c>
      <c r="G28" s="89" t="s">
        <v>214</v>
      </c>
      <c r="H28" s="89" t="s">
        <v>214</v>
      </c>
      <c r="I28" s="70">
        <v>13248681.792000001</v>
      </c>
    </row>
    <row r="29" spans="2:11" s="211" customFormat="1" x14ac:dyDescent="0.35">
      <c r="B29" s="49" t="str">
        <f>IF('About Databook'!$A$15='About Databook'!$C$61,Toggle!A83,Toggle!Q83)</f>
        <v>Diverted from disposal</v>
      </c>
      <c r="C29" s="54" t="str">
        <f>IF('About Databook'!$A$15='About Databook'!$C$61,Toggle!B83,Toggle!R83)</f>
        <v>t</v>
      </c>
      <c r="D29" s="79" t="s">
        <v>214</v>
      </c>
      <c r="E29" s="79" t="s">
        <v>214</v>
      </c>
      <c r="F29" s="89" t="s">
        <v>214</v>
      </c>
      <c r="G29" s="89" t="s">
        <v>214</v>
      </c>
      <c r="H29" s="89" t="s">
        <v>214</v>
      </c>
      <c r="I29" s="70">
        <v>711.20237699999996</v>
      </c>
    </row>
    <row r="30" spans="2:11" x14ac:dyDescent="0.35">
      <c r="B30" s="49" t="str">
        <f>IF('About Databook'!$A$15='About Databook'!$C$61,Toggle!A84,Toggle!Q84)</f>
        <v>Recycled and reused</v>
      </c>
      <c r="C30" s="54" t="str">
        <f>IF('About Databook'!$A$15='About Databook'!$C$61,Toggle!B84,Toggle!R84)</f>
        <v>t</v>
      </c>
      <c r="D30" s="79" t="s">
        <v>214</v>
      </c>
      <c r="E30" s="79" t="s">
        <v>214</v>
      </c>
      <c r="F30" s="89" t="s">
        <v>214</v>
      </c>
      <c r="G30" s="89" t="s">
        <v>214</v>
      </c>
      <c r="H30" s="89" t="s">
        <v>214</v>
      </c>
      <c r="I30" s="70">
        <v>171.91199999999998</v>
      </c>
    </row>
    <row r="31" spans="2:11" s="211" customFormat="1" x14ac:dyDescent="0.35">
      <c r="B31" s="44"/>
      <c r="C31" s="54"/>
      <c r="D31" s="79"/>
      <c r="E31" s="79"/>
      <c r="F31" s="89"/>
      <c r="G31" s="89"/>
      <c r="H31" s="89"/>
      <c r="I31" s="149"/>
    </row>
    <row r="32" spans="2:11" ht="15.5" x14ac:dyDescent="0.35">
      <c r="B32" s="60" t="str">
        <f>IF('About Databook'!$A$15='About Databook'!$C$61,Toggle!A86,Toggle!Q86)</f>
        <v>Air Quality</v>
      </c>
      <c r="F32" s="70"/>
      <c r="G32" s="70"/>
      <c r="H32" s="70"/>
    </row>
    <row r="33" spans="2:9" x14ac:dyDescent="0.35">
      <c r="I33" s="272" t="s">
        <v>257</v>
      </c>
    </row>
    <row r="34" spans="2:9" s="5" customFormat="1" ht="14" x14ac:dyDescent="0.35">
      <c r="B34" s="31" t="str">
        <f>IF('About Databook'!$A$15='About Databook'!$C$61,Toggle!A88,Toggle!Q88)</f>
        <v>Pollutant emissions across the Group</v>
      </c>
      <c r="C34" s="32"/>
      <c r="D34" s="32"/>
      <c r="E34" s="32"/>
      <c r="F34" s="32"/>
      <c r="G34" s="34"/>
      <c r="H34" s="34"/>
      <c r="I34" s="34" t="s">
        <v>1194</v>
      </c>
    </row>
    <row r="35" spans="2:9" s="1" customFormat="1" x14ac:dyDescent="0.35">
      <c r="B35" s="42" t="str">
        <f>IF('About Databook'!$A$15='About Databook'!$C$61,Toggle!A89,Toggle!Q89)</f>
        <v>Sulfur dioxide (SO₂)</v>
      </c>
      <c r="C35" s="54" t="str">
        <f>IF('About Databook'!$A$15='About Databook'!$C$61,Toggle!B89,Toggle!R89)</f>
        <v>t</v>
      </c>
      <c r="D35" s="39">
        <v>51.1</v>
      </c>
      <c r="E35" s="39">
        <v>59.5</v>
      </c>
      <c r="F35" s="39">
        <v>93</v>
      </c>
      <c r="G35" s="39">
        <v>195.5</v>
      </c>
      <c r="H35" s="39">
        <v>113.97167999999999</v>
      </c>
      <c r="I35" s="79">
        <v>83.98</v>
      </c>
    </row>
    <row r="36" spans="2:9" x14ac:dyDescent="0.35">
      <c r="B36" s="42" t="str">
        <f>IF('About Databook'!$A$15='About Databook'!$C$61,Toggle!A90,Toggle!Q90)</f>
        <v>Nitrogen oxides (NOₓ)</v>
      </c>
      <c r="C36" s="54" t="str">
        <f>IF('About Databook'!$A$15='About Databook'!$C$61,Toggle!B90,Toggle!R90)</f>
        <v>t</v>
      </c>
      <c r="D36" s="39">
        <v>42.9</v>
      </c>
      <c r="E36" s="39">
        <v>49.8</v>
      </c>
      <c r="F36" s="39">
        <v>69.099999999999994</v>
      </c>
      <c r="G36" s="39">
        <v>103.5</v>
      </c>
      <c r="H36" s="39">
        <v>86.877369999999999</v>
      </c>
      <c r="I36" s="79">
        <v>113.67</v>
      </c>
    </row>
    <row r="37" spans="2:9" x14ac:dyDescent="0.35">
      <c r="B37" s="42" t="str">
        <f>IF('About Databook'!$A$15='About Databook'!$C$61,Toggle!A91,Toggle!Q91)</f>
        <v>Carbon monoxide</v>
      </c>
      <c r="C37" s="54" t="str">
        <f>IF('About Databook'!$A$15='About Databook'!$C$61,Toggle!B91,Toggle!R91)</f>
        <v>t</v>
      </c>
      <c r="D37" s="39">
        <v>164.2</v>
      </c>
      <c r="E37" s="39">
        <v>196.1</v>
      </c>
      <c r="F37" s="39">
        <v>256.2</v>
      </c>
      <c r="G37" s="39">
        <v>390.9</v>
      </c>
      <c r="H37" s="39">
        <v>317.69281999999998</v>
      </c>
      <c r="I37" s="79">
        <v>290.44</v>
      </c>
    </row>
    <row r="38" spans="2:9" x14ac:dyDescent="0.35">
      <c r="B38" s="42" t="str">
        <f>IF('About Databook'!$A$15='About Databook'!$C$61,Toggle!A92,Toggle!Q92)</f>
        <v>Particulate matter</v>
      </c>
      <c r="C38" s="54" t="str">
        <f>IF('About Databook'!$A$15='About Databook'!$C$61,Toggle!B92,Toggle!R92)</f>
        <v>t</v>
      </c>
      <c r="D38" s="39">
        <v>4389.8</v>
      </c>
      <c r="E38" s="39">
        <v>4556.1000000000004</v>
      </c>
      <c r="F38" s="39">
        <v>4703</v>
      </c>
      <c r="G38" s="39">
        <v>7230.9</v>
      </c>
      <c r="H38" s="39">
        <v>8429.9060800000007</v>
      </c>
      <c r="I38" s="79">
        <v>6307.53</v>
      </c>
    </row>
    <row r="39" spans="2:9" x14ac:dyDescent="0.35">
      <c r="B39" s="42" t="str">
        <f>IF('About Databook'!$A$15='About Databook'!$C$61,Toggle!A93,Toggle!Q93)</f>
        <v>Ozone-depleting substances</v>
      </c>
      <c r="C39" s="54" t="str">
        <f>IF('About Databook'!$A$15='About Databook'!$C$61,Toggle!B93,Toggle!R93)</f>
        <v>t</v>
      </c>
      <c r="D39" s="70">
        <v>0</v>
      </c>
      <c r="E39" s="70">
        <v>0</v>
      </c>
      <c r="F39" s="70">
        <v>0</v>
      </c>
      <c r="G39" s="39">
        <v>0</v>
      </c>
      <c r="H39" s="39">
        <v>0</v>
      </c>
      <c r="I39" s="79" t="s">
        <v>3</v>
      </c>
    </row>
    <row r="40" spans="2:9" x14ac:dyDescent="0.35">
      <c r="B40" s="42" t="str">
        <f>IF('About Databook'!$A$15='About Databook'!$C$61,Toggle!A94,Toggle!Q94)</f>
        <v>Volatile organic compounds (VOCs)</v>
      </c>
      <c r="C40" s="54" t="str">
        <f>IF('About Databook'!$A$15='About Databook'!$C$61,Toggle!B94,Toggle!R94)</f>
        <v>t</v>
      </c>
      <c r="D40" s="39">
        <v>3.7</v>
      </c>
      <c r="E40" s="39">
        <v>33.6</v>
      </c>
      <c r="F40" s="39">
        <v>40.4</v>
      </c>
      <c r="G40" s="39">
        <v>166.5</v>
      </c>
      <c r="H40" s="39">
        <v>25.896529999999998</v>
      </c>
      <c r="I40" s="79">
        <v>19.36</v>
      </c>
    </row>
    <row r="41" spans="2:9" x14ac:dyDescent="0.35">
      <c r="B41" s="42" t="str">
        <f>IF('About Databook'!$A$15='About Databook'!$C$61,Toggle!A95,Toggle!Q95)</f>
        <v>Mercury (Hg)</v>
      </c>
      <c r="C41" s="54" t="str">
        <f>IF('About Databook'!$A$15='About Databook'!$C$61,Toggle!B95,Toggle!R95)</f>
        <v>t</v>
      </c>
      <c r="D41" s="39">
        <v>0</v>
      </c>
      <c r="E41" s="39">
        <v>0</v>
      </c>
      <c r="F41" s="39">
        <v>0</v>
      </c>
      <c r="G41" s="39">
        <v>0</v>
      </c>
      <c r="H41" s="39">
        <v>0</v>
      </c>
      <c r="I41" s="79" t="s">
        <v>3</v>
      </c>
    </row>
    <row r="42" spans="2:9" x14ac:dyDescent="0.35">
      <c r="B42" s="42" t="str">
        <f>IF('About Databook'!$A$15='About Databook'!$C$61,Toggle!A96,Toggle!Q96)</f>
        <v>Lead (Pb)</v>
      </c>
      <c r="C42" s="54" t="str">
        <f>IF('About Databook'!$A$15='About Databook'!$C$61,Toggle!B96,Toggle!R96)</f>
        <v>t</v>
      </c>
      <c r="D42" s="39">
        <v>0</v>
      </c>
      <c r="E42" s="39">
        <v>0</v>
      </c>
      <c r="F42" s="39">
        <v>0</v>
      </c>
      <c r="G42" s="39">
        <v>0</v>
      </c>
      <c r="H42" s="39">
        <v>0</v>
      </c>
      <c r="I42" s="79" t="s">
        <v>3</v>
      </c>
    </row>
    <row r="43" spans="2:9" x14ac:dyDescent="0.35">
      <c r="B43" s="42" t="str">
        <f>IF('About Databook'!$A$15='About Databook'!$C$61,Toggle!A97,Toggle!Q97)</f>
        <v>Others</v>
      </c>
      <c r="C43" s="54" t="str">
        <f>IF('About Databook'!$A$15='About Databook'!$C$61,Toggle!B97,Toggle!R97)</f>
        <v>t</v>
      </c>
      <c r="D43" s="70">
        <v>78.400000000000006</v>
      </c>
      <c r="E43" s="70">
        <v>108.5</v>
      </c>
      <c r="F43" s="70">
        <v>115.8</v>
      </c>
      <c r="G43" s="70">
        <v>323.89999999999998</v>
      </c>
      <c r="H43" s="70">
        <v>121.47808000000001</v>
      </c>
      <c r="I43" s="70">
        <v>94.59</v>
      </c>
    </row>
    <row r="44" spans="2:9" x14ac:dyDescent="0.35">
      <c r="D44" s="111"/>
      <c r="E44" s="111"/>
      <c r="F44" s="111"/>
      <c r="G44" s="111"/>
      <c r="H44" s="111"/>
      <c r="I44" s="111"/>
    </row>
    <row r="45" spans="2:9" ht="15.5" x14ac:dyDescent="0.35">
      <c r="B45" s="60" t="str">
        <f>IF('About Databook'!$A$15='About Databook'!$C$61,Toggle!A99,Toggle!Q99)</f>
        <v>Water Consumption</v>
      </c>
    </row>
    <row r="46" spans="2:9" x14ac:dyDescent="0.35">
      <c r="I46" s="272" t="s">
        <v>256</v>
      </c>
    </row>
    <row r="47" spans="2:9" s="5" customFormat="1" ht="14" x14ac:dyDescent="0.35">
      <c r="B47" s="31" t="str">
        <f>IF('About Databook'!$A$15='About Databook'!$C$61,Toggle!A101,Toggle!Q101)</f>
        <v>Water resource management across the Group</v>
      </c>
      <c r="C47" s="32"/>
      <c r="D47" s="32"/>
      <c r="E47" s="32"/>
      <c r="F47" s="32"/>
      <c r="G47" s="34"/>
      <c r="H47" s="34"/>
      <c r="I47" s="34" t="s">
        <v>1195</v>
      </c>
    </row>
    <row r="48" spans="2:9" s="1" customFormat="1" x14ac:dyDescent="0.35">
      <c r="B48" s="47" t="str">
        <f>IF('About Databook'!$A$15='About Databook'!$C$61,Toggle!A102,Toggle!Q102)</f>
        <v xml:space="preserve">Water intake, including: </v>
      </c>
      <c r="C48" s="56" t="str">
        <f>IF('About Databook'!$A$15='About Databook'!$C$61,Toggle!B102,Toggle!R102)</f>
        <v>megalitre</v>
      </c>
      <c r="D48" s="36">
        <v>7601.2</v>
      </c>
      <c r="E48" s="36">
        <v>7682</v>
      </c>
      <c r="F48" s="36">
        <v>9678.9650000000001</v>
      </c>
      <c r="G48" s="36">
        <v>8871.3269999999993</v>
      </c>
      <c r="H48" s="36">
        <v>10139.092000000001</v>
      </c>
      <c r="I48" s="36">
        <v>9084.4310700000005</v>
      </c>
    </row>
    <row r="49" spans="2:9" s="1" customFormat="1" x14ac:dyDescent="0.35">
      <c r="B49" s="44" t="str">
        <f>IF('About Databook'!$A$15='About Databook'!$C$61,Toggle!A103,Toggle!Q103)</f>
        <v>Freshwater intake, including:</v>
      </c>
      <c r="C49" s="56"/>
      <c r="D49" s="36">
        <v>7601.2</v>
      </c>
      <c r="E49" s="36">
        <v>7682</v>
      </c>
      <c r="F49" s="36">
        <v>9646.67</v>
      </c>
      <c r="G49" s="36">
        <v>8751.7150000000001</v>
      </c>
      <c r="H49" s="36">
        <v>10139.092000000001</v>
      </c>
      <c r="I49" s="36">
        <v>9084.4310700000005</v>
      </c>
    </row>
    <row r="50" spans="2:9" x14ac:dyDescent="0.35">
      <c r="B50" s="49" t="str">
        <f>IF('About Databook'!$A$15='About Databook'!$C$61,Toggle!A104,Toggle!Q104)</f>
        <v>Groundwater</v>
      </c>
      <c r="C50" s="54" t="str">
        <f>IF('About Databook'!$A$15='About Databook'!$C$61,Toggle!B104,Toggle!R104)</f>
        <v>megalitre</v>
      </c>
      <c r="D50" s="39">
        <v>2561.1999999999998</v>
      </c>
      <c r="E50" s="39">
        <v>2733.7</v>
      </c>
      <c r="F50" s="39">
        <v>3195.97</v>
      </c>
      <c r="G50" s="39">
        <v>2791.8020000000001</v>
      </c>
      <c r="H50" s="39">
        <v>2856.7150000000001</v>
      </c>
      <c r="I50" s="70">
        <v>2867.7730000000001</v>
      </c>
    </row>
    <row r="51" spans="2:9" x14ac:dyDescent="0.35">
      <c r="B51" s="49" t="str">
        <f>IF('About Databook'!$A$15='About Databook'!$C$61,Toggle!A105,Toggle!Q105)</f>
        <v>Surface water</v>
      </c>
      <c r="C51" s="54" t="str">
        <f>IF('About Databook'!$A$15='About Databook'!$C$61,Toggle!B105,Toggle!R105)</f>
        <v>megalitre</v>
      </c>
      <c r="D51" s="39">
        <v>4815.8999999999996</v>
      </c>
      <c r="E51" s="39">
        <v>4709.7</v>
      </c>
      <c r="F51" s="39">
        <v>6268</v>
      </c>
      <c r="G51" s="39">
        <v>4032.723</v>
      </c>
      <c r="H51" s="39">
        <v>5225.9800000000005</v>
      </c>
      <c r="I51" s="70">
        <v>4401.2830000000004</v>
      </c>
    </row>
    <row r="52" spans="2:9" x14ac:dyDescent="0.35">
      <c r="B52" s="49" t="str">
        <f>IF('About Databook'!$A$15='About Databook'!$C$61,Toggle!A106,Toggle!Q106)</f>
        <v>External water supply systems</v>
      </c>
      <c r="C52" s="54" t="str">
        <f>IF('About Databook'!$A$15='About Databook'!$C$61,Toggle!B106,Toggle!R106)</f>
        <v>megalitre</v>
      </c>
      <c r="D52" s="39">
        <v>224.1</v>
      </c>
      <c r="E52" s="39">
        <v>238.6</v>
      </c>
      <c r="F52" s="39">
        <v>182.7</v>
      </c>
      <c r="G52" s="39">
        <v>1927.19</v>
      </c>
      <c r="H52" s="39">
        <v>2056.3969999999999</v>
      </c>
      <c r="I52" s="70">
        <v>1815.3750700000001</v>
      </c>
    </row>
    <row r="53" spans="2:9" x14ac:dyDescent="0.35">
      <c r="B53" s="44" t="str">
        <f>IF('About Databook'!$A$15='About Databook'!$C$61,Toggle!A107,Toggle!Q107)</f>
        <v>Other water</v>
      </c>
      <c r="C53" s="55" t="str">
        <f>IF('About Databook'!$A$15='About Databook'!$C$61,Toggle!B107,Toggle!R107)</f>
        <v>megalitre</v>
      </c>
      <c r="D53" s="70">
        <v>0</v>
      </c>
      <c r="E53" s="70">
        <v>0</v>
      </c>
      <c r="F53" s="70">
        <v>32.295000000000002</v>
      </c>
      <c r="G53" s="70">
        <v>119.61199999999999</v>
      </c>
      <c r="H53" s="70">
        <v>0</v>
      </c>
      <c r="I53" s="70">
        <v>0</v>
      </c>
    </row>
    <row r="54" spans="2:9" s="1" customFormat="1" x14ac:dyDescent="0.35">
      <c r="B54" s="47" t="str">
        <f>IF('About Databook'!$A$15='About Databook'!$C$61,Toggle!A108,Toggle!Q108)</f>
        <v>Water use, including:</v>
      </c>
      <c r="C54" s="56" t="str">
        <f>IF('About Databook'!$A$15='About Databook'!$C$61,Toggle!B108,Toggle!R108)</f>
        <v>megalitre</v>
      </c>
      <c r="D54" s="36">
        <v>19698.099999999999</v>
      </c>
      <c r="E54" s="36">
        <v>19366</v>
      </c>
      <c r="F54" s="36">
        <v>19326.861000000001</v>
      </c>
      <c r="G54" s="36">
        <v>26319.363000000001</v>
      </c>
      <c r="H54" s="36">
        <v>24264.302000000003</v>
      </c>
      <c r="I54" s="107">
        <v>22233.408069999998</v>
      </c>
    </row>
    <row r="55" spans="2:9" ht="14.5" customHeight="1" x14ac:dyDescent="0.35">
      <c r="B55" s="44" t="str">
        <f>IF('About Databook'!$A$15='About Databook'!$C$61,Toggle!A109,Toggle!Q109)</f>
        <v>Freshwater</v>
      </c>
      <c r="C55" s="54" t="str">
        <f>IF('About Databook'!$A$15='About Databook'!$C$61,Toggle!B109,Toggle!R109)</f>
        <v>megalitre</v>
      </c>
      <c r="D55" s="39">
        <v>7601.2</v>
      </c>
      <c r="E55" s="39">
        <v>7682</v>
      </c>
      <c r="F55" s="39">
        <v>9646.67</v>
      </c>
      <c r="G55" s="39">
        <v>8751.7150000000001</v>
      </c>
      <c r="H55" s="39">
        <v>10139.092000000001</v>
      </c>
      <c r="I55" s="70">
        <v>9084.4310700000005</v>
      </c>
    </row>
    <row r="56" spans="2:9" x14ac:dyDescent="0.35">
      <c r="B56" s="44" t="str">
        <f>IF('About Databook'!$A$15='About Databook'!$C$61,Toggle!A110,Toggle!Q110)</f>
        <v>Reused and recycled water</v>
      </c>
      <c r="C56" s="54" t="str">
        <f>IF('About Databook'!$A$15='About Databook'!$C$61,Toggle!B110,Toggle!R110)</f>
        <v>megalitre</v>
      </c>
      <c r="D56" s="39">
        <v>12096.9</v>
      </c>
      <c r="E56" s="39">
        <v>11684</v>
      </c>
      <c r="F56" s="39">
        <v>9680.1910000000007</v>
      </c>
      <c r="G56" s="39">
        <v>17567.648000000001</v>
      </c>
      <c r="H56" s="39">
        <v>14125.210000000001</v>
      </c>
      <c r="I56" s="70">
        <v>13148.976999999999</v>
      </c>
    </row>
    <row r="57" spans="2:9" s="1" customFormat="1" ht="14.5" customHeight="1" x14ac:dyDescent="0.35">
      <c r="B57" s="47" t="str">
        <f>IF('About Databook'!$A$15='About Databook'!$C$61,Toggle!A111,Toggle!Q111)</f>
        <v>Water discharge, including:</v>
      </c>
      <c r="C57" s="56" t="str">
        <f>IF('About Databook'!$A$15='About Databook'!$C$61,Toggle!B111,Toggle!R111)</f>
        <v>megalitre</v>
      </c>
      <c r="D57" s="36">
        <v>93.1</v>
      </c>
      <c r="E57" s="36">
        <v>120.6</v>
      </c>
      <c r="F57" s="36">
        <v>32</v>
      </c>
      <c r="G57" s="36">
        <v>36</v>
      </c>
      <c r="H57" s="36">
        <v>43.168900000000001</v>
      </c>
      <c r="I57" s="107">
        <v>46.681999999999995</v>
      </c>
    </row>
    <row r="58" spans="2:9" ht="15.65" customHeight="1" x14ac:dyDescent="0.35">
      <c r="B58" s="44" t="str">
        <f>IF('About Databook'!$A$15='About Databook'!$C$61,Toggle!A112,Toggle!Q112)</f>
        <v>to water bodies</v>
      </c>
      <c r="C58" s="54" t="str">
        <f>IF('About Databook'!$A$15='About Databook'!$C$61,Toggle!B112,Toggle!R112)</f>
        <v>megalitre</v>
      </c>
      <c r="D58" s="39">
        <v>0</v>
      </c>
      <c r="E58" s="39">
        <v>0</v>
      </c>
      <c r="F58" s="39">
        <v>0</v>
      </c>
      <c r="G58" s="39">
        <v>0</v>
      </c>
      <c r="H58" s="39">
        <v>0</v>
      </c>
      <c r="I58" s="70">
        <v>0</v>
      </c>
    </row>
    <row r="59" spans="2:9" x14ac:dyDescent="0.35">
      <c r="B59" s="44" t="str">
        <f>IF('About Databook'!$A$15='About Databook'!$C$61,Toggle!A113,Toggle!Q113)</f>
        <v>to land</v>
      </c>
      <c r="C59" s="54" t="str">
        <f>IF('About Databook'!$A$15='About Databook'!$C$61,Toggle!B113,Toggle!R113)</f>
        <v>megalitre</v>
      </c>
      <c r="D59" s="39">
        <v>93.1</v>
      </c>
      <c r="E59" s="39">
        <v>106.6</v>
      </c>
      <c r="F59" s="39">
        <v>0</v>
      </c>
      <c r="G59" s="39">
        <v>0</v>
      </c>
      <c r="H59" s="39">
        <v>0</v>
      </c>
      <c r="I59" s="70">
        <v>0</v>
      </c>
    </row>
    <row r="60" spans="2:9" x14ac:dyDescent="0.35">
      <c r="B60" s="44" t="str">
        <f>IF('About Databook'!$A$15='About Databook'!$C$61,Toggle!A114,Toggle!Q114)</f>
        <v>to sewerage</v>
      </c>
      <c r="C60" s="54" t="str">
        <f>IF('About Databook'!$A$15='About Databook'!$C$61,Toggle!B114,Toggle!R114)</f>
        <v>megalitre</v>
      </c>
      <c r="D60" s="39">
        <v>0</v>
      </c>
      <c r="E60" s="39">
        <v>0</v>
      </c>
      <c r="F60" s="39">
        <v>0</v>
      </c>
      <c r="G60" s="39">
        <v>0</v>
      </c>
      <c r="H60" s="39">
        <v>0</v>
      </c>
      <c r="I60" s="70">
        <v>0</v>
      </c>
    </row>
    <row r="61" spans="2:9" x14ac:dyDescent="0.35">
      <c r="B61" s="44" t="str">
        <f>IF('About Databook'!$A$15='About Databook'!$C$61,Toggle!A115,Toggle!Q115)</f>
        <v>to third parties</v>
      </c>
      <c r="C61" s="54" t="str">
        <f>IF('About Databook'!$A$15='About Databook'!$C$61,Toggle!B115,Toggle!R115)</f>
        <v>megalitre</v>
      </c>
      <c r="D61" s="70">
        <v>0</v>
      </c>
      <c r="E61" s="70">
        <v>14</v>
      </c>
      <c r="F61" s="70">
        <v>32</v>
      </c>
      <c r="G61" s="70">
        <v>36</v>
      </c>
      <c r="H61" s="70">
        <v>43.168900000000001</v>
      </c>
      <c r="I61" s="70">
        <v>46.681999999999995</v>
      </c>
    </row>
    <row r="62" spans="2:9" s="1" customFormat="1" x14ac:dyDescent="0.35">
      <c r="B62" s="47" t="str">
        <f>IF('About Databook'!$A$15='About Databook'!$C$61,Toggle!A116,Toggle!Q116)</f>
        <v>Total water consumption</v>
      </c>
      <c r="C62" s="56" t="str">
        <f>IF('About Databook'!$A$15='About Databook'!$C$61,Toggle!B116,Toggle!R116)</f>
        <v>megalitre</v>
      </c>
      <c r="D62" s="36">
        <v>7508.0999999999995</v>
      </c>
      <c r="E62" s="36">
        <v>7561.4</v>
      </c>
      <c r="F62" s="36">
        <v>9646.9650000000001</v>
      </c>
      <c r="G62" s="36">
        <v>8835.3269999999993</v>
      </c>
      <c r="H62" s="36">
        <v>10095.9231</v>
      </c>
      <c r="I62" s="107">
        <v>9037.7490699999998</v>
      </c>
    </row>
    <row r="63" spans="2:9" x14ac:dyDescent="0.35">
      <c r="B63" s="42" t="str">
        <f>IF('About Databook'!$A$15='About Databook'!$C$61,Toggle!A118,Toggle!Q118)</f>
        <v>Share of reused and recycled water</v>
      </c>
      <c r="C63" s="54" t="str">
        <f>IF('About Databook'!$A$15='About Databook'!$C$61,Toggle!B118,Toggle!R118)</f>
        <v>%</v>
      </c>
      <c r="D63" s="71">
        <v>0.61411506693538975</v>
      </c>
      <c r="E63" s="71">
        <v>0.60332541567695963</v>
      </c>
      <c r="F63" s="71">
        <v>0.50086721273568435</v>
      </c>
      <c r="G63" s="71">
        <v>0.66747998422302246</v>
      </c>
      <c r="H63" s="96">
        <v>0.58213955629137815</v>
      </c>
      <c r="I63" s="96">
        <v>0.59140627287555558</v>
      </c>
    </row>
    <row r="64" spans="2:9" ht="31.5" customHeight="1" x14ac:dyDescent="0.35">
      <c r="B64" s="42" t="str">
        <f>IF('About Databook'!$A$15='About Databook'!$C$61,Toggle!A119,Toggle!Q119)</f>
        <v>Freshwater consumption intensity</v>
      </c>
      <c r="C64" s="57" t="str">
        <f>IF('About Databook'!$A$15='About Databook'!$C$61,Toggle!B119,Toggle!R119)</f>
        <v xml:space="preserve">
megalitre/ton of ore processed</v>
      </c>
      <c r="D64" s="69">
        <v>2.2294295731726987</v>
      </c>
      <c r="E64" s="69">
        <v>0.57081790433294033</v>
      </c>
      <c r="F64" s="69">
        <v>0.71121506967236148</v>
      </c>
      <c r="G64" s="69">
        <v>0.62611159648478576</v>
      </c>
      <c r="H64" s="69">
        <v>0.72069431829943864</v>
      </c>
      <c r="I64" s="69">
        <v>0.65626894782132617</v>
      </c>
    </row>
    <row r="65" spans="2:9" x14ac:dyDescent="0.35">
      <c r="H65" s="115"/>
      <c r="I65" s="115"/>
    </row>
    <row r="66" spans="2:9" ht="15.5" x14ac:dyDescent="0.35">
      <c r="B66" s="60" t="str">
        <f>IF('About Databook'!$A$15='About Databook'!$C$61,Toggle!A121,Toggle!Q121)</f>
        <v xml:space="preserve">Biodiversity and Land Use
</v>
      </c>
    </row>
    <row r="68" spans="2:9" s="5" customFormat="1" ht="14" x14ac:dyDescent="0.35">
      <c r="B68" s="31" t="str">
        <f>IF('About Databook'!$A$15='About Databook'!$C$61,Toggle!A123,Toggle!Q123)</f>
        <v>Land use across the Group</v>
      </c>
      <c r="C68" s="32"/>
      <c r="D68" s="32"/>
      <c r="E68" s="32"/>
      <c r="F68" s="32"/>
      <c r="G68" s="34"/>
      <c r="H68" s="34"/>
      <c r="I68" s="34" t="s">
        <v>1336</v>
      </c>
    </row>
    <row r="69" spans="2:9" s="1" customFormat="1" x14ac:dyDescent="0.35">
      <c r="B69" s="42" t="str">
        <f>IF('About Databook'!$A$15='About Databook'!$C$61,Toggle!A124,Toggle!Q124)</f>
        <v>Total land area owned, leased, or managed</v>
      </c>
      <c r="C69" s="54" t="str">
        <f>IF('About Databook'!$A$15='About Databook'!$C$61,Toggle!B124,Toggle!R124)</f>
        <v>ha</v>
      </c>
      <c r="D69" s="70">
        <v>7891.7141499999998</v>
      </c>
      <c r="E69" s="70">
        <v>9572.2006500000007</v>
      </c>
      <c r="F69" s="121">
        <v>13715.282349999999</v>
      </c>
      <c r="G69" s="121">
        <v>15980.610619999999</v>
      </c>
      <c r="H69" s="70">
        <v>14506.649649999999</v>
      </c>
      <c r="I69" s="70">
        <v>13821.84295</v>
      </c>
    </row>
    <row r="70" spans="2:9" x14ac:dyDescent="0.35">
      <c r="B70" s="42" t="str">
        <f>IF('About Databook'!$A$15='About Databook'!$C$61,Toggle!A125,Toggle!Q125)</f>
        <v>Disturbed land area</v>
      </c>
      <c r="C70" s="54" t="str">
        <f>IF('About Databook'!$A$15='About Databook'!$C$61,Toggle!B125,Toggle!R125)</f>
        <v>ha</v>
      </c>
      <c r="D70" s="79" t="s">
        <v>214</v>
      </c>
      <c r="E70" s="79" t="s">
        <v>214</v>
      </c>
      <c r="F70" s="79" t="s">
        <v>214</v>
      </c>
      <c r="G70" s="79" t="s">
        <v>214</v>
      </c>
      <c r="H70" s="146">
        <v>3113.3757994200005</v>
      </c>
      <c r="I70" s="364">
        <v>4204</v>
      </c>
    </row>
    <row r="71" spans="2:9" x14ac:dyDescent="0.35">
      <c r="B71" s="42" t="str">
        <f>IF('About Databook'!$A$15='About Databook'!$C$61,Toggle!A126,Toggle!Q126)</f>
        <v>Reclaimed land area</v>
      </c>
      <c r="C71" s="54" t="str">
        <f>IF('About Databook'!$A$15='About Databook'!$C$61,Toggle!B126,Toggle!R126)</f>
        <v>ha</v>
      </c>
      <c r="D71" s="79" t="s">
        <v>214</v>
      </c>
      <c r="E71" s="79" t="s">
        <v>214</v>
      </c>
      <c r="F71" s="79" t="s">
        <v>214</v>
      </c>
      <c r="G71" s="79" t="s">
        <v>214</v>
      </c>
      <c r="H71" s="70">
        <v>20.5</v>
      </c>
      <c r="I71" s="70">
        <v>29.3</v>
      </c>
    </row>
    <row r="73" spans="2:9" s="5" customFormat="1" ht="14" x14ac:dyDescent="0.35">
      <c r="B73" s="31" t="str">
        <f>IF('About Databook'!$A$15='About Databook'!$C$61,Toggle!A129,Toggle!Q129)</f>
        <v>Protected and rare species inhabiting operational areas</v>
      </c>
      <c r="C73" s="32"/>
      <c r="D73" s="32"/>
      <c r="E73" s="32"/>
      <c r="F73" s="32"/>
      <c r="G73" s="34"/>
      <c r="H73" s="34"/>
      <c r="I73" s="34" t="s">
        <v>255</v>
      </c>
    </row>
    <row r="74" spans="2:9" s="1" customFormat="1" ht="14.5" customHeight="1" x14ac:dyDescent="0.35">
      <c r="B74" s="47" t="str">
        <f>IF('About Databook'!$A$15='About Databook'!$C$61,Toggle!A130,Toggle!Q130)</f>
        <v>Category (according to IUCN classification)</v>
      </c>
      <c r="D74" s="70"/>
      <c r="E74" s="70"/>
      <c r="F74" s="70"/>
      <c r="G74" s="70"/>
      <c r="H74" s="70"/>
      <c r="I74" s="70"/>
    </row>
    <row r="75" spans="2:9" x14ac:dyDescent="0.35">
      <c r="B75" s="44" t="str">
        <f>IF('About Databook'!$A$15='About Databook'!$C$61,Toggle!A131,Toggle!Q131)</f>
        <v xml:space="preserve">Critically Endangered (CR) </v>
      </c>
      <c r="D75" s="70">
        <v>0</v>
      </c>
      <c r="E75" s="70">
        <v>0</v>
      </c>
      <c r="F75" s="70">
        <v>0</v>
      </c>
      <c r="G75" s="70">
        <v>0</v>
      </c>
      <c r="H75" s="70">
        <v>0</v>
      </c>
      <c r="I75" s="70">
        <v>0</v>
      </c>
    </row>
    <row r="76" spans="2:9" x14ac:dyDescent="0.35">
      <c r="B76" s="44" t="str">
        <f>IF('About Databook'!$A$15='About Databook'!$C$61,Toggle!A132,Toggle!Q132)</f>
        <v xml:space="preserve">Endangered (EN) </v>
      </c>
      <c r="D76" s="70">
        <v>0</v>
      </c>
      <c r="E76" s="70">
        <v>0</v>
      </c>
      <c r="F76" s="70">
        <v>0</v>
      </c>
      <c r="G76" s="70">
        <v>0</v>
      </c>
      <c r="H76" s="70">
        <v>0</v>
      </c>
      <c r="I76" s="70">
        <v>1</v>
      </c>
    </row>
    <row r="77" spans="2:9" x14ac:dyDescent="0.35">
      <c r="B77" s="44" t="str">
        <f>IF('About Databook'!$A$15='About Databook'!$C$61,Toggle!A133,Toggle!Q133)</f>
        <v xml:space="preserve">Vulnerable (VU) </v>
      </c>
      <c r="D77" s="70">
        <v>3</v>
      </c>
      <c r="E77" s="70">
        <v>2</v>
      </c>
      <c r="F77" s="70">
        <v>1</v>
      </c>
      <c r="G77" s="70">
        <v>1</v>
      </c>
      <c r="H77" s="70">
        <v>2</v>
      </c>
      <c r="I77" s="70">
        <v>0</v>
      </c>
    </row>
    <row r="78" spans="2:9" x14ac:dyDescent="0.35">
      <c r="B78" s="44" t="str">
        <f>IF('About Databook'!$A$15='About Databook'!$C$61,Toggle!A134,Toggle!Q134)</f>
        <v xml:space="preserve">Near Threatened (NT) </v>
      </c>
      <c r="D78" s="70">
        <v>5</v>
      </c>
      <c r="E78" s="70">
        <v>3</v>
      </c>
      <c r="F78" s="70">
        <v>2</v>
      </c>
      <c r="G78" s="70">
        <v>3</v>
      </c>
      <c r="H78" s="70">
        <v>2</v>
      </c>
      <c r="I78" s="70">
        <v>0</v>
      </c>
    </row>
    <row r="79" spans="2:9" x14ac:dyDescent="0.35">
      <c r="B79" s="44" t="str">
        <f>IF('About Databook'!$A$15='About Databook'!$C$61,Toggle!A135,Toggle!Q135)</f>
        <v xml:space="preserve">Least Concern (LC) </v>
      </c>
      <c r="D79" s="70">
        <v>3</v>
      </c>
      <c r="E79" s="70">
        <v>2</v>
      </c>
      <c r="F79" s="70">
        <v>1</v>
      </c>
      <c r="G79" s="70">
        <v>1</v>
      </c>
      <c r="H79" s="70">
        <v>2</v>
      </c>
      <c r="I79" s="70">
        <v>0</v>
      </c>
    </row>
    <row r="80" spans="2:9" x14ac:dyDescent="0.35">
      <c r="B80" s="47" t="str">
        <f>IF('About Databook'!$A$15='About Databook'!$C$61,Toggle!A136,Toggle!Q136)</f>
        <v xml:space="preserve">Category (according to Kazakhstan's classification) </v>
      </c>
      <c r="D80" s="70"/>
      <c r="E80" s="70"/>
      <c r="F80" s="70"/>
      <c r="G80" s="70"/>
      <c r="H80" s="70"/>
      <c r="I80" s="70"/>
    </row>
    <row r="81" spans="2:10" x14ac:dyDescent="0.35">
      <c r="B81" s="44" t="str">
        <f>IF('About Databook'!$A$15='About Databook'!$C$61,Toggle!A137,Toggle!Q137)</f>
        <v>Endangered (Category 1)</v>
      </c>
      <c r="D81" s="70">
        <v>0</v>
      </c>
      <c r="E81" s="70">
        <v>0</v>
      </c>
      <c r="F81" s="70">
        <v>0</v>
      </c>
      <c r="G81" s="70">
        <v>0</v>
      </c>
      <c r="H81" s="70">
        <v>1</v>
      </c>
      <c r="I81" s="70">
        <v>1</v>
      </c>
    </row>
    <row r="82" spans="2:10" x14ac:dyDescent="0.35">
      <c r="B82" s="44" t="str">
        <f>IF('About Databook'!$A$15='About Databook'!$C$61,Toggle!A138,Toggle!Q138)</f>
        <v xml:space="preserve">Declining (Category 2) </v>
      </c>
      <c r="D82" s="70">
        <v>1</v>
      </c>
      <c r="E82" s="70">
        <v>2</v>
      </c>
      <c r="F82" s="70">
        <v>1</v>
      </c>
      <c r="G82" s="70">
        <v>1</v>
      </c>
      <c r="H82" s="70">
        <v>1</v>
      </c>
      <c r="I82" s="70">
        <v>1</v>
      </c>
    </row>
    <row r="83" spans="2:10" x14ac:dyDescent="0.35">
      <c r="B83" s="44" t="str">
        <f>IF('About Databook'!$A$15='About Databook'!$C$61,Toggle!A139,Toggle!Q139)</f>
        <v>Rare (Category 3)</v>
      </c>
      <c r="D83" s="70">
        <v>4</v>
      </c>
      <c r="E83" s="70">
        <v>3</v>
      </c>
      <c r="F83" s="70">
        <v>2</v>
      </c>
      <c r="G83" s="70">
        <v>2</v>
      </c>
      <c r="H83" s="70">
        <v>2</v>
      </c>
      <c r="I83" s="70">
        <v>0</v>
      </c>
    </row>
    <row r="84" spans="2:10" x14ac:dyDescent="0.35">
      <c r="B84" s="44" t="str">
        <f>IF('About Databook'!$A$15='About Databook'!$C$61,Toggle!A140,Toggle!Q140)</f>
        <v xml:space="preserve">Undetermined (Category 4) </v>
      </c>
      <c r="D84" s="70">
        <v>1</v>
      </c>
      <c r="E84" s="70">
        <v>2</v>
      </c>
      <c r="F84" s="70">
        <v>1</v>
      </c>
      <c r="G84" s="70">
        <v>0</v>
      </c>
      <c r="H84" s="70">
        <v>0</v>
      </c>
      <c r="I84" s="70">
        <v>0</v>
      </c>
    </row>
    <row r="85" spans="2:10" x14ac:dyDescent="0.35">
      <c r="B85" s="44" t="str">
        <f>IF('About Databook'!$A$15='About Databook'!$C$61,Toggle!A141,Toggle!Q141)</f>
        <v>Restored (Category 5)</v>
      </c>
      <c r="D85" s="70">
        <v>1</v>
      </c>
      <c r="E85" s="70">
        <v>1</v>
      </c>
      <c r="F85" s="70">
        <v>1</v>
      </c>
      <c r="G85" s="70">
        <v>1</v>
      </c>
      <c r="H85" s="70">
        <v>1</v>
      </c>
      <c r="I85" s="70">
        <v>1</v>
      </c>
    </row>
    <row r="87" spans="2:10" ht="15.5" x14ac:dyDescent="0.35">
      <c r="B87" s="60" t="str">
        <f>IF('About Databook'!$A$15='About Databook'!$C$61,Toggle!A143,Toggle!Q143)</f>
        <v>Investments into Environmental Protection and Fines</v>
      </c>
    </row>
    <row r="89" spans="2:10" s="5" customFormat="1" ht="14" x14ac:dyDescent="0.35">
      <c r="B89" s="31" t="str">
        <f>IF('About Databook'!$A$15='About Databook'!$C$61,Toggle!A145,Toggle!Q145)</f>
        <v>Investments into Environmental Protection (1)</v>
      </c>
      <c r="C89" s="32"/>
      <c r="D89" s="32"/>
      <c r="E89" s="32"/>
      <c r="F89" s="32"/>
      <c r="G89" s="34"/>
      <c r="H89" s="34"/>
      <c r="I89" s="34" t="s">
        <v>254</v>
      </c>
    </row>
    <row r="90" spans="2:10" s="1" customFormat="1" ht="14.5" customHeight="1" x14ac:dyDescent="0.35">
      <c r="B90" s="47" t="str">
        <f>IF('About Databook'!$A$15='About Databook'!$C$61,Toggle!A146,Toggle!Q146)</f>
        <v xml:space="preserve">Environmental protection investments, including: </v>
      </c>
      <c r="C90" s="56"/>
      <c r="D90" s="36"/>
      <c r="E90" s="36"/>
      <c r="F90" s="36"/>
      <c r="G90" s="36"/>
      <c r="H90" s="36"/>
      <c r="I90" s="36"/>
      <c r="J90" s="56"/>
    </row>
    <row r="91" spans="2:10" x14ac:dyDescent="0.35">
      <c r="B91" s="98" t="str">
        <f>IF('About Databook'!$A$15='About Databook'!$C$61,Toggle!A147,Toggle!Q147)</f>
        <v>Soil, groundwater, and surface water protection and rehabilitation</v>
      </c>
      <c r="C91" s="55" t="str">
        <f>IF('About Databook'!$A$15='About Databook'!$C$61,Toggle!B147,Toggle!R147)</f>
        <v>thou. tenge</v>
      </c>
      <c r="D91" s="70">
        <v>36100</v>
      </c>
      <c r="E91" s="70">
        <v>26400</v>
      </c>
      <c r="F91" s="70">
        <v>12700</v>
      </c>
      <c r="G91" s="70">
        <v>522100</v>
      </c>
      <c r="H91" s="70">
        <v>47015</v>
      </c>
      <c r="I91" s="70">
        <v>43020</v>
      </c>
      <c r="J91" s="54"/>
    </row>
    <row r="92" spans="2:10" x14ac:dyDescent="0.35">
      <c r="B92" s="98" t="str">
        <f>IF('About Databook'!$A$15='About Databook'!$C$61,Toggle!A148,Toggle!Q148)</f>
        <v>Wastewater treatment</v>
      </c>
      <c r="C92" s="55" t="str">
        <f>IF('About Databook'!$A$15='About Databook'!$C$61,Toggle!B148,Toggle!R148)</f>
        <v>thou. tenge</v>
      </c>
      <c r="D92" s="70">
        <v>7200</v>
      </c>
      <c r="E92" s="70">
        <v>161</v>
      </c>
      <c r="F92" s="70">
        <v>159529</v>
      </c>
      <c r="G92" s="70">
        <v>18200</v>
      </c>
      <c r="H92" s="70">
        <v>17298</v>
      </c>
      <c r="I92" s="70">
        <v>51005</v>
      </c>
      <c r="J92" s="54"/>
    </row>
    <row r="93" spans="2:10" x14ac:dyDescent="0.35">
      <c r="B93" s="98" t="str">
        <f>IF('About Databook'!$A$15='About Databook'!$C$61,Toggle!A149,Toggle!Q149)</f>
        <v>Waste management</v>
      </c>
      <c r="C93" s="55" t="str">
        <f>IF('About Databook'!$A$15='About Databook'!$C$61,Toggle!B149,Toggle!R149)</f>
        <v>thou. tenge</v>
      </c>
      <c r="D93" s="70">
        <v>51771</v>
      </c>
      <c r="E93" s="70">
        <v>40262</v>
      </c>
      <c r="F93" s="70">
        <v>37147</v>
      </c>
      <c r="G93" s="70">
        <v>74300</v>
      </c>
      <c r="H93" s="70">
        <v>150656</v>
      </c>
      <c r="I93" s="70">
        <v>263102</v>
      </c>
      <c r="J93" s="54"/>
    </row>
    <row r="94" spans="2:10" x14ac:dyDescent="0.35">
      <c r="B94" s="98" t="str">
        <f>IF('About Databook'!$A$15='About Databook'!$C$61,Toggle!A150,Toggle!Q150)</f>
        <v>Air quality</v>
      </c>
      <c r="C94" s="55" t="str">
        <f>IF('About Databook'!$A$15='About Databook'!$C$61,Toggle!B150,Toggle!R150)</f>
        <v>thou. tenge</v>
      </c>
      <c r="D94" s="70">
        <v>56875</v>
      </c>
      <c r="E94" s="70">
        <v>91087</v>
      </c>
      <c r="F94" s="70">
        <v>74021</v>
      </c>
      <c r="G94" s="70">
        <v>41000</v>
      </c>
      <c r="H94" s="70">
        <v>154126</v>
      </c>
      <c r="I94" s="70">
        <v>247196</v>
      </c>
      <c r="J94" s="54"/>
    </row>
    <row r="95" spans="2:10" x14ac:dyDescent="0.35">
      <c r="B95" s="98" t="str">
        <f>IF('About Databook'!$A$15='About Databook'!$C$61,Toggle!A151,Toggle!Q151)</f>
        <v>Other (2)</v>
      </c>
      <c r="C95" s="55" t="str">
        <f>IF('About Databook'!$A$15='About Databook'!$C$61,Toggle!B151,Toggle!R151)</f>
        <v>thou. tenge</v>
      </c>
      <c r="D95" s="70">
        <v>28500</v>
      </c>
      <c r="E95" s="70">
        <v>43587</v>
      </c>
      <c r="F95" s="70">
        <v>207000</v>
      </c>
      <c r="G95" s="70">
        <v>25100</v>
      </c>
      <c r="H95" s="70">
        <v>136190</v>
      </c>
      <c r="I95" s="70">
        <v>168899</v>
      </c>
      <c r="J95" s="54"/>
    </row>
    <row r="96" spans="2:10" x14ac:dyDescent="0.35">
      <c r="B96" s="42"/>
      <c r="C96" s="55"/>
      <c r="D96" s="261"/>
      <c r="E96" s="261"/>
      <c r="F96" s="261"/>
      <c r="G96" s="261"/>
      <c r="H96" s="261"/>
    </row>
    <row r="97" spans="2:9" s="211" customFormat="1" x14ac:dyDescent="0.35">
      <c r="B97" s="42"/>
      <c r="C97" s="55"/>
      <c r="I97" s="272" t="s">
        <v>251</v>
      </c>
    </row>
    <row r="98" spans="2:9" s="5" customFormat="1" ht="14" x14ac:dyDescent="0.35">
      <c r="B98" s="31" t="str">
        <f>IF('About Databook'!$A$15='About Databook'!$C$61,Toggle!A154,Toggle!Q154)</f>
        <v>Fines for environmental violations</v>
      </c>
      <c r="C98" s="32"/>
      <c r="D98" s="32"/>
      <c r="E98" s="32"/>
      <c r="F98" s="32"/>
      <c r="G98" s="34"/>
      <c r="H98" s="34"/>
      <c r="I98" s="34" t="s">
        <v>1205</v>
      </c>
    </row>
    <row r="99" spans="2:9" x14ac:dyDescent="0.35">
      <c r="B99" s="42" t="str">
        <f>IF('About Databook'!$A$15='About Databook'!$C$61,Toggle!A155,Toggle!Q155)</f>
        <v xml:space="preserve">Number of fines (exceeding 10,000 USD) </v>
      </c>
      <c r="C99" s="55" t="str">
        <f>IF('About Databook'!$A$15='About Databook'!$C$61,Toggle!B155,Toggle!R155)</f>
        <v>unit</v>
      </c>
      <c r="D99" s="70">
        <v>0</v>
      </c>
      <c r="E99" s="70">
        <v>0</v>
      </c>
      <c r="F99" s="70">
        <v>0</v>
      </c>
      <c r="G99" s="70">
        <v>0</v>
      </c>
      <c r="H99" s="70">
        <v>0</v>
      </c>
      <c r="I99" s="70">
        <v>1</v>
      </c>
    </row>
    <row r="100" spans="2:9" ht="20.5" customHeight="1" x14ac:dyDescent="0.35">
      <c r="B100" s="365" t="str">
        <f>IF('About Databook'!$A$15='About Databook'!$C$61,Toggle!A156,Toggle!Q156)</f>
        <v xml:space="preserve">Fines for non-compliance with environmental legislation and payments for excess emissions (exceeding 10,000 USD)
</v>
      </c>
      <c r="C100" s="55" t="str">
        <f>IF('About Databook'!$A$15='About Databook'!$C$61,Toggle!B156,Toggle!R156)</f>
        <v>thou. tenge</v>
      </c>
      <c r="D100" s="70">
        <v>0</v>
      </c>
      <c r="E100" s="70">
        <v>0</v>
      </c>
      <c r="F100" s="70">
        <v>0</v>
      </c>
      <c r="G100" s="70">
        <v>0</v>
      </c>
      <c r="H100" s="70">
        <v>0</v>
      </c>
      <c r="I100" s="70">
        <v>44368.27</v>
      </c>
    </row>
    <row r="101" spans="2:9" x14ac:dyDescent="0.35">
      <c r="B101" s="42" t="str">
        <f>IF('About Databook'!$A$15='About Databook'!$C$61,Toggle!A157,Toggle!Q157)</f>
        <v>Significant spills</v>
      </c>
      <c r="C101" s="55" t="str">
        <f>IF('About Databook'!$A$15='About Databook'!$C$61,Toggle!B157,Toggle!R157)</f>
        <v>unit</v>
      </c>
      <c r="D101" s="70">
        <v>0</v>
      </c>
      <c r="E101" s="70">
        <v>0</v>
      </c>
      <c r="F101" s="70">
        <v>0</v>
      </c>
      <c r="G101" s="70">
        <v>0</v>
      </c>
      <c r="H101" s="70">
        <v>0</v>
      </c>
      <c r="I101" s="70">
        <v>0</v>
      </c>
    </row>
    <row r="102" spans="2:9" s="211" customFormat="1" x14ac:dyDescent="0.35">
      <c r="B102" s="42"/>
      <c r="C102" s="55"/>
      <c r="D102" s="70"/>
      <c r="E102" s="70"/>
      <c r="F102" s="70"/>
      <c r="G102" s="70"/>
      <c r="H102" s="70"/>
      <c r="I102" s="321"/>
    </row>
    <row r="103" spans="2:9" x14ac:dyDescent="0.35">
      <c r="B103" s="42" t="str">
        <f>IF('About Databook'!$A$15='About Databook'!$C$61,Toggle!A159,Toggle!Q159)</f>
        <v>Notes:</v>
      </c>
    </row>
    <row r="104" spans="2:9" x14ac:dyDescent="0.35">
      <c r="B104" s="85" t="str">
        <f>IF('About Databook'!$A$15='About Databook'!$C$61,Toggle!A160,Toggle!Q160)</f>
        <v>(1) LLP "Aktogay Mys" is not included in the reporting perimeter.</v>
      </c>
    </row>
    <row r="105" spans="2:9" x14ac:dyDescent="0.35">
      <c r="B105" s="85" t="str">
        <f>IF('About Databook'!$A$15='About Databook'!$C$61,Toggle!A161,Toggle!Q161)</f>
        <v>(2) Includes investments aimed at reducing noise and vibration impact, preserving biodiversity and landscapes, radiation safety, and other areas.</v>
      </c>
    </row>
  </sheetData>
  <sheetProtection algorithmName="SHA-512" hashValue="PfHqfpR68C7frdbH1ojQLqhzfWApLmRenBgRfD7XrVNoxmXxfm1940MSsPl6eopKzI2i/T6tChL1smn1pgbNSA==" saltValue="oQxyi0sba09uY2dAyyt3DQ==" spinCount="100000" sheet="1" objects="1" scenarios="1"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3310F-B862-4F5F-BAB0-3F6D97ABCDEC}">
  <sheetPr>
    <tabColor theme="9" tint="0.59999389629810485"/>
  </sheetPr>
  <dimension ref="B2:J44"/>
  <sheetViews>
    <sheetView showGridLines="0" zoomScale="130" zoomScaleNormal="130" workbookViewId="0">
      <pane ySplit="4" topLeftCell="A5" activePane="bottomLeft" state="frozen"/>
      <selection activeCell="O72" sqref="O72"/>
      <selection pane="bottomLeft" activeCell="K12" sqref="K12"/>
    </sheetView>
  </sheetViews>
  <sheetFormatPr defaultRowHeight="14.5" x14ac:dyDescent="0.35"/>
  <cols>
    <col min="1" max="1" width="2.54296875" customWidth="1"/>
    <col min="2" max="2" width="39.81640625" customWidth="1"/>
    <col min="3" max="3" width="10.08984375" customWidth="1"/>
    <col min="4" max="5" width="9.453125" bestFit="1" customWidth="1"/>
    <col min="6" max="7" width="10.54296875" bestFit="1" customWidth="1"/>
    <col min="8" max="8" width="10.54296875" customWidth="1"/>
    <col min="9" max="9" width="10.54296875" style="211" customWidth="1"/>
    <col min="10" max="10" width="3.90625" customWidth="1"/>
  </cols>
  <sheetData>
    <row r="2" spans="2:10" s="2" customFormat="1" ht="15.5" x14ac:dyDescent="0.3">
      <c r="B2" s="24" t="str">
        <f>IF('About Databook'!$A$15='About Databook'!$C$61,Toggle!A163,Toggle!Q163)</f>
        <v>Climate change and energy consumption</v>
      </c>
      <c r="C2" s="24"/>
      <c r="D2" s="22"/>
      <c r="E2" s="22"/>
      <c r="F2" s="22"/>
      <c r="G2" s="22"/>
      <c r="H2" s="22"/>
      <c r="I2" s="22"/>
    </row>
    <row r="3" spans="2:10" ht="15" thickBot="1" x14ac:dyDescent="0.4"/>
    <row r="4" spans="2:10" s="4" customFormat="1" thickBot="1" x14ac:dyDescent="0.4">
      <c r="B4" s="29"/>
      <c r="C4" s="30" t="str">
        <f>IF('About Databook'!$A$15='About Databook'!$C$61,Toggle!B165,Toggle!R165)</f>
        <v>Unit</v>
      </c>
      <c r="D4" s="30">
        <v>2019</v>
      </c>
      <c r="E4" s="30">
        <v>2020</v>
      </c>
      <c r="F4" s="30">
        <v>2021</v>
      </c>
      <c r="G4" s="30">
        <v>2022</v>
      </c>
      <c r="H4" s="30">
        <v>2023</v>
      </c>
      <c r="I4" s="30">
        <v>2024</v>
      </c>
    </row>
    <row r="6" spans="2:10" s="5" customFormat="1" ht="14" x14ac:dyDescent="0.35">
      <c r="C6" s="40"/>
      <c r="D6" s="40"/>
      <c r="E6" s="40"/>
      <c r="F6" s="40"/>
      <c r="G6" s="272"/>
      <c r="H6" s="272"/>
      <c r="I6" s="272" t="s">
        <v>1436</v>
      </c>
    </row>
    <row r="7" spans="2:10" s="5" customFormat="1" ht="14" x14ac:dyDescent="0.35">
      <c r="B7" s="279" t="str">
        <f>IF('About Databook'!$A$15='About Databook'!$C$61,Toggle!A167,Toggle!Q167)</f>
        <v>GHG Emissions across the Group</v>
      </c>
      <c r="C7" s="280"/>
      <c r="D7" s="280"/>
      <c r="E7" s="280"/>
      <c r="F7" s="280"/>
      <c r="G7" s="264"/>
      <c r="H7" s="264"/>
      <c r="I7" s="264" t="s">
        <v>1191</v>
      </c>
    </row>
    <row r="8" spans="2:10" x14ac:dyDescent="0.35">
      <c r="B8" s="42" t="str">
        <f>IF('About Databook'!$A$15='About Databook'!$C$61,Toggle!A168,Toggle!Q168)</f>
        <v>Scope 1 (direct emissions)</v>
      </c>
      <c r="C8" s="54" t="str">
        <f>IF('About Databook'!$A$15='About Databook'!$C$61,Toggle!B168,Toggle!R168)</f>
        <v>t CO₂-eq</v>
      </c>
      <c r="D8" s="58" t="s">
        <v>214</v>
      </c>
      <c r="E8" s="58" t="s">
        <v>214</v>
      </c>
      <c r="F8" s="70">
        <v>120632</v>
      </c>
      <c r="G8" s="70">
        <v>131518</v>
      </c>
      <c r="H8" s="151">
        <v>131946.5774641342</v>
      </c>
      <c r="I8" s="151">
        <v>147000.03514070334</v>
      </c>
    </row>
    <row r="9" spans="2:10" x14ac:dyDescent="0.35">
      <c r="B9" s="169" t="str">
        <f>IF('About Databook'!$A$15='About Databook'!$C$61,Toggle!A169,Toggle!Q169)</f>
        <v>Stationary sources</v>
      </c>
      <c r="C9" s="170" t="str">
        <f>IF('About Databook'!$A$15='About Databook'!$C$61,Toggle!B169,Toggle!R169)</f>
        <v>t CO₂-eq</v>
      </c>
      <c r="D9" s="171" t="s">
        <v>214</v>
      </c>
      <c r="E9" s="171" t="s">
        <v>214</v>
      </c>
      <c r="F9" s="171" t="s">
        <v>214</v>
      </c>
      <c r="G9" s="171">
        <v>20946.66</v>
      </c>
      <c r="H9" s="172">
        <v>15793.3</v>
      </c>
      <c r="I9" s="358">
        <v>16333.360258431807</v>
      </c>
    </row>
    <row r="10" spans="2:10" x14ac:dyDescent="0.35">
      <c r="B10" s="169" t="str">
        <f>IF('About Databook'!$A$15='About Databook'!$C$61,Toggle!A170,Toggle!Q170)</f>
        <v xml:space="preserve">Mobile sources </v>
      </c>
      <c r="C10" s="170" t="str">
        <f>IF('About Databook'!$A$15='About Databook'!$C$61,Toggle!B170,Toggle!R170)</f>
        <v>t CO₂-eq</v>
      </c>
      <c r="D10" s="171" t="s">
        <v>214</v>
      </c>
      <c r="E10" s="171" t="s">
        <v>214</v>
      </c>
      <c r="F10" s="171" t="s">
        <v>214</v>
      </c>
      <c r="G10" s="171">
        <v>112780.91</v>
      </c>
      <c r="H10" s="172">
        <v>116153.28</v>
      </c>
      <c r="I10" s="358">
        <v>130666.67488227155</v>
      </c>
    </row>
    <row r="11" spans="2:10" x14ac:dyDescent="0.35">
      <c r="B11" s="42" t="str">
        <f>IF('About Databook'!$A$15='About Databook'!$C$61,Toggle!A171,Toggle!Q171)</f>
        <v xml:space="preserve">Scope 2 (indirect energy emissions) </v>
      </c>
      <c r="C11" s="54" t="str">
        <f>IF('About Databook'!$A$15='About Databook'!$C$61,Toggle!B171,Toggle!R171)</f>
        <v>t CO₂-eq</v>
      </c>
      <c r="D11" s="58" t="s">
        <v>214</v>
      </c>
      <c r="E11" s="58" t="s">
        <v>214</v>
      </c>
      <c r="F11" s="79">
        <v>373985.48365322809</v>
      </c>
      <c r="G11" s="79">
        <v>616348.59159397497</v>
      </c>
      <c r="H11" s="79">
        <v>635126.45913626347</v>
      </c>
      <c r="I11" s="79">
        <v>626453.30623574322</v>
      </c>
    </row>
    <row r="12" spans="2:10" ht="20" x14ac:dyDescent="0.35">
      <c r="B12" s="42" t="str">
        <f>IF('About Databook'!$A$15='About Databook'!$C$61,Toggle!A172,Toggle!Q172)</f>
        <v>Direct and indirect energy emissions (Scope 1 and Scope 2 by market method)</v>
      </c>
      <c r="C12" s="54" t="str">
        <f>IF('About Databook'!$A$15='About Databook'!$C$61,Toggle!B172,Toggle!R172)</f>
        <v>t CO₂-eq</v>
      </c>
      <c r="D12" s="58" t="s">
        <v>214</v>
      </c>
      <c r="E12" s="58" t="s">
        <v>214</v>
      </c>
      <c r="F12" s="70">
        <v>494617.48365322809</v>
      </c>
      <c r="G12" s="70">
        <v>747866.59159397497</v>
      </c>
      <c r="H12" s="70">
        <v>767073.03660039767</v>
      </c>
      <c r="I12" s="70">
        <v>773453.34137644654</v>
      </c>
      <c r="J12" s="261"/>
    </row>
    <row r="13" spans="2:10" ht="29.5" customHeight="1" x14ac:dyDescent="0.35">
      <c r="B13" s="42" t="str">
        <f>IF('About Databook'!$A$15='About Databook'!$C$61,Toggle!A174,Toggle!Q174)</f>
        <v>Greenhouse gas emissions intensity (Scope 1)</v>
      </c>
      <c r="C13" s="285" t="str">
        <f>IF('About Databook'!$A$15='About Databook'!$C$61,Toggle!B174,Toggle!R174)</f>
        <v>t CO₂-eq per thou. oz eq</v>
      </c>
      <c r="D13" s="58" t="s">
        <v>214</v>
      </c>
      <c r="E13" s="58" t="s">
        <v>214</v>
      </c>
      <c r="F13" s="263">
        <v>0.29499688152391457</v>
      </c>
      <c r="G13" s="263">
        <v>0.25024904163187894</v>
      </c>
      <c r="H13" s="263">
        <v>0.27972957085214123</v>
      </c>
      <c r="I13" s="263">
        <v>0.28647251346040287</v>
      </c>
    </row>
    <row r="14" spans="2:10" ht="34" customHeight="1" x14ac:dyDescent="0.35">
      <c r="B14" s="42" t="str">
        <f>IF('About Databook'!$A$15='About Databook'!$C$61,Toggle!A175,Toggle!Q175)</f>
        <v>Greenhouse gas emissions intensity (Scope 1 and 2)</v>
      </c>
      <c r="C14" s="285" t="str">
        <f>IF('About Databook'!$A$15='About Databook'!$C$61,Toggle!B175,Toggle!R175)</f>
        <v>t CO₂-eq per thou. oz eq</v>
      </c>
      <c r="D14" s="58" t="s">
        <v>214</v>
      </c>
      <c r="E14" s="58" t="s">
        <v>214</v>
      </c>
      <c r="F14" s="263">
        <v>1.2095514890319987</v>
      </c>
      <c r="G14" s="263">
        <v>1.4230211667976402</v>
      </c>
      <c r="H14" s="263">
        <v>1.6262112702302067</v>
      </c>
      <c r="I14" s="263">
        <v>1.5072997944277737</v>
      </c>
    </row>
    <row r="15" spans="2:10" s="211" customFormat="1" x14ac:dyDescent="0.35">
      <c r="B15" s="42" t="str">
        <f>IF('About Databook'!$A$15='About Databook'!$C$61,Toggle!A173,Toggle!Q173)</f>
        <v>Scope 3 (other indirect emissions)</v>
      </c>
      <c r="C15" s="54" t="str">
        <f>IF('About Databook'!$A$15='About Databook'!$C$61,Toggle!B173,Toggle!R173)</f>
        <v>t CO₂-eq</v>
      </c>
      <c r="D15" s="58" t="s">
        <v>214</v>
      </c>
      <c r="E15" s="58" t="s">
        <v>214</v>
      </c>
      <c r="F15" s="58" t="s">
        <v>214</v>
      </c>
      <c r="G15" s="58" t="s">
        <v>214</v>
      </c>
      <c r="H15" s="79">
        <v>320646.90672485856</v>
      </c>
      <c r="I15" s="79">
        <v>319197.95728518092</v>
      </c>
    </row>
    <row r="16" spans="2:10" s="211" customFormat="1" x14ac:dyDescent="0.35">
      <c r="B16" s="357" t="str">
        <f>IF('About Databook'!$A$15='About Databook'!$C$61,Toggle!A176,Toggle!Q176)</f>
        <v>1) Purchased goods and services</v>
      </c>
      <c r="C16" s="54" t="str">
        <f>IF('About Databook'!$A$15='About Databook'!$C$61,Toggle!B176,Toggle!R176)</f>
        <v>t CO₂-eq</v>
      </c>
      <c r="D16" s="58" t="s">
        <v>214</v>
      </c>
      <c r="E16" s="58" t="s">
        <v>214</v>
      </c>
      <c r="F16" s="58" t="s">
        <v>214</v>
      </c>
      <c r="G16" s="58" t="s">
        <v>214</v>
      </c>
      <c r="H16" s="79">
        <v>161247.70793243847</v>
      </c>
      <c r="I16" s="79">
        <v>147568.08709508606</v>
      </c>
    </row>
    <row r="17" spans="2:9" s="211" customFormat="1" x14ac:dyDescent="0.35">
      <c r="B17" s="357" t="str">
        <f>IF('About Databook'!$A$15='About Databook'!$C$61,Toggle!A177,Toggle!Q177)</f>
        <v>2) Capital goods</v>
      </c>
      <c r="C17" s="54" t="str">
        <f>IF('About Databook'!$A$15='About Databook'!$C$61,Toggle!B177,Toggle!R177)</f>
        <v>t CO₂-eq</v>
      </c>
      <c r="D17" s="58" t="s">
        <v>214</v>
      </c>
      <c r="E17" s="58" t="s">
        <v>214</v>
      </c>
      <c r="F17" s="58" t="s">
        <v>214</v>
      </c>
      <c r="G17" s="58" t="s">
        <v>214</v>
      </c>
      <c r="H17" s="79">
        <v>3630.6699104495542</v>
      </c>
      <c r="I17" s="79">
        <v>7966.7363002401835</v>
      </c>
    </row>
    <row r="18" spans="2:9" s="211" customFormat="1" x14ac:dyDescent="0.35">
      <c r="B18" s="357" t="str">
        <f>IF('About Databook'!$A$15='About Databook'!$C$61,Toggle!A178,Toggle!Q178)</f>
        <v>3) Fuel- and energy-related activities</v>
      </c>
      <c r="C18" s="54" t="str">
        <f>IF('About Databook'!$A$15='About Databook'!$C$61,Toggle!B178,Toggle!R178)</f>
        <v>t CO₂-eq</v>
      </c>
      <c r="D18" s="58" t="s">
        <v>214</v>
      </c>
      <c r="E18" s="58" t="s">
        <v>214</v>
      </c>
      <c r="F18" s="58" t="s">
        <v>214</v>
      </c>
      <c r="G18" s="58" t="s">
        <v>214</v>
      </c>
      <c r="H18" s="79">
        <v>152606.2640957617</v>
      </c>
      <c r="I18" s="79">
        <v>155602.68431965454</v>
      </c>
    </row>
    <row r="19" spans="2:9" s="211" customFormat="1" x14ac:dyDescent="0.35">
      <c r="B19" s="357" t="str">
        <f>IF('About Databook'!$A$15='About Databook'!$C$61,Toggle!A179,Toggle!Q179)</f>
        <v>4) Upstream Transport</v>
      </c>
      <c r="C19" s="54" t="str">
        <f>IF('About Databook'!$A$15='About Databook'!$C$61,Toggle!B179,Toggle!R179)</f>
        <v>t CO₂-eq</v>
      </c>
      <c r="D19" s="58" t="s">
        <v>214</v>
      </c>
      <c r="E19" s="58" t="s">
        <v>214</v>
      </c>
      <c r="F19" s="58" t="s">
        <v>214</v>
      </c>
      <c r="G19" s="58" t="s">
        <v>214</v>
      </c>
      <c r="H19" s="79">
        <v>1900.9276497999508</v>
      </c>
      <c r="I19" s="79">
        <v>2656.4367455757742</v>
      </c>
    </row>
    <row r="20" spans="2:9" s="211" customFormat="1" x14ac:dyDescent="0.35">
      <c r="B20" s="357" t="str">
        <f>IF('About Databook'!$A$15='About Databook'!$C$61,Toggle!A180,Toggle!Q180)</f>
        <v>5) Waste generated in operations</v>
      </c>
      <c r="C20" s="54" t="str">
        <f>IF('About Databook'!$A$15='About Databook'!$C$61,Toggle!B180,Toggle!R180)</f>
        <v>t CO₂-eq</v>
      </c>
      <c r="D20" s="58" t="s">
        <v>214</v>
      </c>
      <c r="E20" s="58" t="s">
        <v>214</v>
      </c>
      <c r="F20" s="58" t="s">
        <v>214</v>
      </c>
      <c r="G20" s="58" t="s">
        <v>214</v>
      </c>
      <c r="H20" s="79">
        <v>447.05384371268497</v>
      </c>
      <c r="I20" s="79">
        <v>4651.6066215660594</v>
      </c>
    </row>
    <row r="21" spans="2:9" s="211" customFormat="1" x14ac:dyDescent="0.35">
      <c r="B21" s="357" t="str">
        <f>IF('About Databook'!$A$15='About Databook'!$C$61,Toggle!A181,Toggle!Q181)</f>
        <v>6) Business travel</v>
      </c>
      <c r="C21" s="54" t="str">
        <f>IF('About Databook'!$A$15='About Databook'!$C$61,Toggle!B181,Toggle!R181)</f>
        <v>t CO₂-eq</v>
      </c>
      <c r="D21" s="58" t="s">
        <v>214</v>
      </c>
      <c r="E21" s="58" t="s">
        <v>214</v>
      </c>
      <c r="F21" s="58" t="s">
        <v>214</v>
      </c>
      <c r="G21" s="58" t="s">
        <v>214</v>
      </c>
      <c r="H21" s="79">
        <v>216.84075773553667</v>
      </c>
      <c r="I21" s="79">
        <v>102.21732495608329</v>
      </c>
    </row>
    <row r="22" spans="2:9" x14ac:dyDescent="0.35">
      <c r="B22" s="357" t="str">
        <f>IF('About Databook'!$A$15='About Databook'!$C$61,Toggle!A182,Toggle!Q182)</f>
        <v>10) Processing of sold products</v>
      </c>
      <c r="C22" s="54" t="str">
        <f>IF('About Databook'!$A$15='About Databook'!$C$61,Toggle!B182,Toggle!R182)</f>
        <v>t CO₂-eq</v>
      </c>
      <c r="D22" s="58" t="s">
        <v>214</v>
      </c>
      <c r="E22" s="58" t="s">
        <v>214</v>
      </c>
      <c r="F22" s="58" t="s">
        <v>214</v>
      </c>
      <c r="G22" s="58" t="s">
        <v>214</v>
      </c>
      <c r="H22" s="79">
        <v>597.44253496068018</v>
      </c>
      <c r="I22" s="79">
        <v>650.18887810226499</v>
      </c>
    </row>
    <row r="23" spans="2:9" s="211" customFormat="1" x14ac:dyDescent="0.35">
      <c r="B23" s="169"/>
      <c r="C23" s="54"/>
      <c r="D23" s="39"/>
      <c r="E23" s="39"/>
      <c r="F23" s="39"/>
      <c r="G23" s="39"/>
      <c r="H23" s="39"/>
      <c r="I23" s="39"/>
    </row>
    <row r="24" spans="2:9" s="211" customFormat="1" x14ac:dyDescent="0.35">
      <c r="B24" s="169"/>
      <c r="C24" s="54"/>
      <c r="D24" s="39"/>
      <c r="E24" s="39"/>
      <c r="F24" s="39"/>
      <c r="G24" s="39"/>
      <c r="H24" s="39"/>
      <c r="I24" s="272" t="s">
        <v>212</v>
      </c>
    </row>
    <row r="25" spans="2:9" s="5" customFormat="1" ht="14" x14ac:dyDescent="0.35">
      <c r="B25" s="31" t="str">
        <f>IF('About Databook'!$A$15='About Databook'!$C$61,Toggle!A184,Toggle!Q184)</f>
        <v>Energy Consumption across the Group (1)</v>
      </c>
      <c r="C25" s="32"/>
      <c r="D25" s="32"/>
      <c r="E25" s="32"/>
      <c r="F25" s="32"/>
      <c r="G25" s="34"/>
      <c r="H25" s="34"/>
      <c r="I25" s="264" t="s">
        <v>1192</v>
      </c>
    </row>
    <row r="26" spans="2:9" ht="14.5" customHeight="1" x14ac:dyDescent="0.35">
      <c r="B26" s="42" t="str">
        <f>IF('About Databook'!$A$15='About Databook'!$C$61,Toggle!A185,Toggle!Q185)</f>
        <v>Diesel fuel:</v>
      </c>
      <c r="C26" s="54" t="str">
        <f>IF('About Databook'!$A$15='About Databook'!$C$61,Toggle!B185,Toggle!R185)</f>
        <v>GJ</v>
      </c>
      <c r="D26" s="79" t="s">
        <v>214</v>
      </c>
      <c r="E26" s="79" t="s">
        <v>214</v>
      </c>
      <c r="F26" s="39">
        <v>1157368</v>
      </c>
      <c r="G26" s="70">
        <v>1492518.3557046002</v>
      </c>
      <c r="H26" s="70">
        <v>1578935.0533236023</v>
      </c>
      <c r="I26" s="70">
        <v>1811053.2100000002</v>
      </c>
    </row>
    <row r="27" spans="2:9" x14ac:dyDescent="0.35">
      <c r="B27" s="44" t="str">
        <f>IF('About Databook'!$A$15='About Databook'!$C$61,Toggle!A186,Toggle!Q186)</f>
        <v>Diesel fuel for transport and self-propelled machinery</v>
      </c>
      <c r="C27" s="54" t="str">
        <f>IF('About Databook'!$A$15='About Databook'!$C$61,Toggle!B186,Toggle!R186)</f>
        <v>GJ</v>
      </c>
      <c r="D27" s="79" t="s">
        <v>214</v>
      </c>
      <c r="E27" s="79" t="s">
        <v>214</v>
      </c>
      <c r="F27" s="79" t="s">
        <v>214</v>
      </c>
      <c r="G27" s="70">
        <v>1410546.8042463001</v>
      </c>
      <c r="H27" s="151">
        <v>1499869.3946376024</v>
      </c>
      <c r="I27" s="151">
        <v>1718192.81</v>
      </c>
    </row>
    <row r="28" spans="2:9" x14ac:dyDescent="0.35">
      <c r="B28" s="44" t="str">
        <f>IF('About Databook'!$A$15='About Databook'!$C$61,Toggle!A187,Toggle!Q187)</f>
        <v>Diesel fuel for electricity generation</v>
      </c>
      <c r="C28" s="54" t="str">
        <f>IF('About Databook'!$A$15='About Databook'!$C$61,Toggle!B187,Toggle!R187)</f>
        <v>GJ</v>
      </c>
      <c r="D28" s="79" t="s">
        <v>214</v>
      </c>
      <c r="E28" s="79" t="s">
        <v>214</v>
      </c>
      <c r="F28" s="79" t="s">
        <v>214</v>
      </c>
      <c r="G28" s="70">
        <v>465.40019400000006</v>
      </c>
      <c r="H28" s="151">
        <v>21254.427578999999</v>
      </c>
      <c r="I28" s="151">
        <v>6477.11</v>
      </c>
    </row>
    <row r="29" spans="2:9" x14ac:dyDescent="0.35">
      <c r="B29" s="44" t="str">
        <f>IF('About Databook'!$A$15='About Databook'!$C$61,Toggle!A188,Toggle!Q188)</f>
        <v>Diesel fuel for heat generation</v>
      </c>
      <c r="C29" s="54" t="str">
        <f>IF('About Databook'!$A$15='About Databook'!$C$61,Toggle!B188,Toggle!R188)</f>
        <v>GJ</v>
      </c>
      <c r="D29" s="79" t="s">
        <v>214</v>
      </c>
      <c r="E29" s="79" t="s">
        <v>214</v>
      </c>
      <c r="F29" s="79" t="s">
        <v>214</v>
      </c>
      <c r="G29" s="70">
        <v>81506.151264300002</v>
      </c>
      <c r="H29" s="151">
        <v>57811.231107</v>
      </c>
      <c r="I29" s="151">
        <v>86383.29</v>
      </c>
    </row>
    <row r="30" spans="2:9" x14ac:dyDescent="0.35">
      <c r="B30" s="42" t="str">
        <f>IF('About Databook'!$A$15='About Databook'!$C$61,Toggle!A189,Toggle!Q189)</f>
        <v>Coal for heat generation</v>
      </c>
      <c r="C30" s="54" t="str">
        <f>IF('About Databook'!$A$15='About Databook'!$C$61,Toggle!B189,Toggle!R189)</f>
        <v>GJ</v>
      </c>
      <c r="D30" s="79" t="s">
        <v>214</v>
      </c>
      <c r="E30" s="79" t="s">
        <v>214</v>
      </c>
      <c r="F30" s="70">
        <v>539088</v>
      </c>
      <c r="G30" s="70">
        <v>242560.68090000001</v>
      </c>
      <c r="H30" s="151">
        <v>161873.508</v>
      </c>
      <c r="I30" s="151">
        <v>103524.34</v>
      </c>
    </row>
    <row r="31" spans="2:9" x14ac:dyDescent="0.35">
      <c r="B31" s="42" t="str">
        <f>IF('About Databook'!$A$15='About Databook'!$C$61,Toggle!A190,Toggle!Q190)</f>
        <v xml:space="preserve">Gasoline </v>
      </c>
      <c r="C31" s="54" t="str">
        <f>IF('About Databook'!$A$15='About Databook'!$C$61,Toggle!B190,Toggle!R190)</f>
        <v>GJ</v>
      </c>
      <c r="D31" s="79" t="s">
        <v>214</v>
      </c>
      <c r="E31" s="79" t="s">
        <v>214</v>
      </c>
      <c r="F31" s="70">
        <v>25940</v>
      </c>
      <c r="G31" s="70">
        <v>42322.049536764694</v>
      </c>
      <c r="H31" s="151">
        <v>34027.403079782824</v>
      </c>
      <c r="I31" s="151">
        <v>12895.95</v>
      </c>
    </row>
    <row r="32" spans="2:9" x14ac:dyDescent="0.35">
      <c r="B32" s="42" t="str">
        <f>IF('About Databook'!$A$15='About Databook'!$C$61,Toggle!A191,Toggle!Q191)</f>
        <v>Renewable energy sources</v>
      </c>
      <c r="C32" s="54" t="str">
        <f>IF('About Databook'!$A$15='About Databook'!$C$61,Toggle!B191,Toggle!R191)</f>
        <v>GJ</v>
      </c>
      <c r="D32" s="70">
        <v>0</v>
      </c>
      <c r="E32" s="70">
        <v>0</v>
      </c>
      <c r="F32" s="70">
        <v>0</v>
      </c>
      <c r="G32" s="70">
        <v>0</v>
      </c>
      <c r="H32" s="70">
        <v>0</v>
      </c>
      <c r="I32" s="70">
        <v>0</v>
      </c>
    </row>
    <row r="33" spans="2:9" x14ac:dyDescent="0.35">
      <c r="B33" s="42" t="str">
        <f>IF('About Databook'!$A$15='About Databook'!$C$61,Toggle!A192,Toggle!Q192)</f>
        <v>Purchased electricity</v>
      </c>
      <c r="C33" s="54" t="str">
        <f>IF('About Databook'!$A$15='About Databook'!$C$61,Toggle!B192,Toggle!R192)</f>
        <v>GJ</v>
      </c>
      <c r="D33" s="79" t="s">
        <v>214</v>
      </c>
      <c r="E33" s="79" t="s">
        <v>214</v>
      </c>
      <c r="F33" s="39">
        <v>1579485</v>
      </c>
      <c r="G33" s="70">
        <v>2425502</v>
      </c>
      <c r="H33" s="70">
        <v>2746900.1919621802</v>
      </c>
      <c r="I33" s="70">
        <v>2795635.7935200003</v>
      </c>
    </row>
    <row r="34" spans="2:9" s="211" customFormat="1" x14ac:dyDescent="0.35">
      <c r="B34" s="42" t="str">
        <f>IF('About Databook'!$A$15='About Databook'!$C$61,Toggle!A193,Toggle!Q193)</f>
        <v>Purchased heat</v>
      </c>
      <c r="C34" s="54" t="str">
        <f>IF('About Databook'!$A$15='About Databook'!$C$61,Toggle!B193,Toggle!R193)</f>
        <v>GJ</v>
      </c>
      <c r="D34" s="79" t="s">
        <v>214</v>
      </c>
      <c r="E34" s="79" t="s">
        <v>214</v>
      </c>
      <c r="F34" s="79" t="s">
        <v>214</v>
      </c>
      <c r="G34" s="79" t="s">
        <v>214</v>
      </c>
      <c r="H34" s="79" t="s">
        <v>214</v>
      </c>
      <c r="I34" s="70">
        <v>4875.7773000000007</v>
      </c>
    </row>
    <row r="35" spans="2:9" s="1" customFormat="1" x14ac:dyDescent="0.35">
      <c r="B35" s="47" t="str">
        <f>IF('About Databook'!$A$15='About Databook'!$C$61,Toggle!A194,Toggle!Q194)</f>
        <v>Total energy consumption</v>
      </c>
      <c r="C35" s="56" t="str">
        <f>IF('About Databook'!$A$15='About Databook'!$C$61,Toggle!B194,Toggle!R194)</f>
        <v>GJ</v>
      </c>
      <c r="D35" s="130" t="s">
        <v>214</v>
      </c>
      <c r="E35" s="130" t="s">
        <v>214</v>
      </c>
      <c r="F35" s="36">
        <f t="shared" ref="F35:H35" si="0">SUM(F30:F34,F26)</f>
        <v>3301881</v>
      </c>
      <c r="G35" s="107">
        <f t="shared" si="0"/>
        <v>4202903.0861413646</v>
      </c>
      <c r="H35" s="107">
        <f t="shared" si="0"/>
        <v>4521736.156365566</v>
      </c>
      <c r="I35" s="107">
        <v>4727985.070820001</v>
      </c>
    </row>
    <row r="36" spans="2:9" ht="32" customHeight="1" x14ac:dyDescent="0.35">
      <c r="B36" s="42" t="str">
        <f>IF('About Databook'!$A$15='About Databook'!$C$61,Toggle!A195,Toggle!Q195)</f>
        <v>Energy intensity</v>
      </c>
      <c r="C36" s="285" t="str">
        <f>IF('About Databook'!$A$15='About Databook'!$C$61,Toggle!B195,Toggle!R195)</f>
        <v>GJ per thou. oz eq</v>
      </c>
      <c r="D36" s="79" t="s">
        <v>214</v>
      </c>
      <c r="E36" s="79" t="s">
        <v>214</v>
      </c>
      <c r="F36" s="69">
        <f>F35/'Socioeconomic development'!F11</f>
        <v>8.0745125519187653</v>
      </c>
      <c r="G36" s="340">
        <f>G35/'Socioeconomic development'!G11</f>
        <v>7.9971750587641459</v>
      </c>
      <c r="H36" s="340">
        <f>H35/'Socioeconomic development'!H11</f>
        <v>9.5861775184776299</v>
      </c>
      <c r="I36" s="340">
        <v>9.2138601568676197</v>
      </c>
    </row>
    <row r="37" spans="2:9" ht="19" customHeight="1" x14ac:dyDescent="0.35">
      <c r="B37" s="42" t="str">
        <f>IF('About Databook'!$A$15='About Databook'!$C$61,Toggle!A196,Toggle!Q196)</f>
        <v>Energy intensity dynamics</v>
      </c>
      <c r="C37" s="54" t="str">
        <f>IF('About Databook'!$A$15='About Databook'!$C$61,Toggle!B196,Toggle!R196)</f>
        <v>% year to year</v>
      </c>
      <c r="D37" s="152" t="s">
        <v>214</v>
      </c>
      <c r="E37" s="152" t="s">
        <v>214</v>
      </c>
      <c r="F37" s="152" t="s">
        <v>214</v>
      </c>
      <c r="G37" s="78">
        <v>0.27288145337199143</v>
      </c>
      <c r="H37" s="153">
        <v>7.5860200363771599E-2</v>
      </c>
      <c r="I37" s="153">
        <v>4.5612770697397699E-2</v>
      </c>
    </row>
    <row r="38" spans="2:9" x14ac:dyDescent="0.35">
      <c r="B38" s="42" t="str">
        <f>IF('About Databook'!$A$15='About Databook'!$C$61,Toggle!A197,Toggle!Q197)</f>
        <v>Heat energy consumption</v>
      </c>
      <c r="C38" s="54" t="str">
        <f>IF('About Databook'!$A$15='About Databook'!$C$61,Toggle!B197,Toggle!R197)</f>
        <v>GJ</v>
      </c>
      <c r="D38" s="79">
        <v>0</v>
      </c>
      <c r="E38" s="79">
        <v>0</v>
      </c>
      <c r="F38" s="79">
        <v>0</v>
      </c>
      <c r="G38" s="79">
        <f>G29+G30</f>
        <v>324066.83216430002</v>
      </c>
      <c r="H38" s="79">
        <f>H29+H30</f>
        <v>219684.739107</v>
      </c>
      <c r="I38" s="79">
        <v>194783.40729999999</v>
      </c>
    </row>
    <row r="39" spans="2:9" x14ac:dyDescent="0.35">
      <c r="B39" s="42" t="str">
        <f>IF('About Databook'!$A$15='About Databook'!$C$61,Toggle!A198,Toggle!Q198)</f>
        <v>Electricity sold to third parties</v>
      </c>
      <c r="C39" s="54" t="str">
        <f>IF('About Databook'!$A$15='About Databook'!$C$61,Toggle!B198,Toggle!R198)</f>
        <v>GJ</v>
      </c>
      <c r="D39" s="79">
        <v>0</v>
      </c>
      <c r="E39" s="79">
        <v>0</v>
      </c>
      <c r="F39" s="79">
        <v>0</v>
      </c>
      <c r="G39" s="79">
        <v>0</v>
      </c>
      <c r="H39" s="79">
        <v>0</v>
      </c>
      <c r="I39" s="79">
        <v>0</v>
      </c>
    </row>
    <row r="40" spans="2:9" x14ac:dyDescent="0.35">
      <c r="B40" s="42" t="str">
        <f>IF('About Databook'!$A$15='About Databook'!$C$61,Toggle!A199,Toggle!Q199)</f>
        <v>Heat energy sold to third parties</v>
      </c>
      <c r="C40" s="54" t="str">
        <f>IF('About Databook'!$A$15='About Databook'!$C$61,Toggle!B199,Toggle!R199)</f>
        <v>GJ</v>
      </c>
      <c r="D40" s="79">
        <v>0</v>
      </c>
      <c r="E40" s="79">
        <v>0</v>
      </c>
      <c r="F40" s="79">
        <v>0</v>
      </c>
      <c r="G40" s="79">
        <v>0</v>
      </c>
      <c r="H40" s="79">
        <v>0</v>
      </c>
      <c r="I40" s="79">
        <v>0</v>
      </c>
    </row>
    <row r="41" spans="2:9" x14ac:dyDescent="0.35">
      <c r="B41" s="42"/>
      <c r="G41" s="115"/>
      <c r="H41" s="115"/>
      <c r="I41" s="115"/>
    </row>
    <row r="42" spans="2:9" x14ac:dyDescent="0.35">
      <c r="B42" s="42" t="str">
        <f>IF('About Databook'!$A$15='About Databook'!$C$61,Toggle!A201,Toggle!Q201)</f>
        <v>Notes:</v>
      </c>
    </row>
    <row r="43" spans="2:9" x14ac:dyDescent="0.35">
      <c r="B43" s="85" t="str">
        <f>IF('About Databook'!$A$15='About Databook'!$C$61,Toggle!A202,Toggle!Q202)</f>
        <v>(1) These indicators have been revised due to the clarification of specific heat combustion coefficients.</v>
      </c>
      <c r="C43" s="132"/>
      <c r="D43" s="132"/>
      <c r="E43" s="132"/>
      <c r="F43" s="132"/>
    </row>
    <row r="44" spans="2:9" x14ac:dyDescent="0.35">
      <c r="B44" s="85"/>
    </row>
  </sheetData>
  <sheetProtection algorithmName="SHA-512" hashValue="uXhTDSqZ5kY5mz3ed43G2bo/0eIAiRFyMjaQ3Egh9lGOxLz7ufc1QGcM79i/YHxqsDqMGhHYOBdxn9waCcjfBw==" saltValue="aTSLzCOk+tiLjZYIAlrwXg==" spinCount="100000"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155C8-12C2-4062-A49E-56FADC06E4CE}">
  <sheetPr>
    <tabColor theme="5" tint="0.59999389629810485"/>
  </sheetPr>
  <dimension ref="B2:K41"/>
  <sheetViews>
    <sheetView showGridLines="0" zoomScale="85" zoomScaleNormal="85" workbookViewId="0">
      <pane ySplit="4" topLeftCell="A5" activePane="bottomLeft" state="frozen"/>
      <selection activeCell="O72" sqref="O72"/>
      <selection pane="bottomLeft" activeCell="L10" sqref="L10"/>
    </sheetView>
  </sheetViews>
  <sheetFormatPr defaultColWidth="8.7265625" defaultRowHeight="14" x14ac:dyDescent="0.3"/>
  <cols>
    <col min="1" max="1" width="1.54296875" style="2" customWidth="1"/>
    <col min="2" max="2" width="45" style="2" customWidth="1"/>
    <col min="3" max="3" width="9.453125" style="28" customWidth="1"/>
    <col min="4" max="9" width="11.81640625" style="5" customWidth="1"/>
    <col min="10" max="10" width="2.1796875" style="133" customWidth="1"/>
    <col min="11" max="13" width="11.7265625" style="2" customWidth="1"/>
    <col min="14" max="16384" width="8.7265625" style="2"/>
  </cols>
  <sheetData>
    <row r="2" spans="2:11" ht="15.5" x14ac:dyDescent="0.3">
      <c r="B2" s="24" t="str">
        <f>IF('About Databook'!$A$15='About Databook'!$C$61,Toggle!A205,Toggle!Q205)</f>
        <v>Occupational health and safety</v>
      </c>
      <c r="C2" s="25"/>
      <c r="D2" s="26"/>
      <c r="E2" s="26"/>
      <c r="F2" s="26"/>
      <c r="G2" s="26"/>
      <c r="H2" s="26"/>
      <c r="I2" s="26"/>
      <c r="J2" s="134"/>
    </row>
    <row r="3" spans="2:11" ht="16" thickBot="1" x14ac:dyDescent="0.4">
      <c r="B3" s="13"/>
    </row>
    <row r="4" spans="2:11" s="14" customFormat="1" ht="14.5" thickBot="1" x14ac:dyDescent="0.35">
      <c r="B4" s="15"/>
      <c r="C4" s="30" t="str">
        <f>IF('About Databook'!$A$15='About Databook'!$C$61,Toggle!B207,Toggle!R207)</f>
        <v>Unit</v>
      </c>
      <c r="D4" s="95">
        <v>2019</v>
      </c>
      <c r="E4" s="86">
        <v>2020</v>
      </c>
      <c r="F4" s="86">
        <v>2021</v>
      </c>
      <c r="G4" s="86">
        <v>2022</v>
      </c>
      <c r="H4" s="86">
        <v>2023</v>
      </c>
      <c r="I4" s="86">
        <v>2024</v>
      </c>
      <c r="J4" s="135"/>
    </row>
    <row r="5" spans="2:11" ht="13" customHeight="1" x14ac:dyDescent="0.3"/>
    <row r="6" spans="2:11" ht="13" customHeight="1" x14ac:dyDescent="0.3">
      <c r="I6" s="281" t="s">
        <v>408</v>
      </c>
    </row>
    <row r="7" spans="2:11" x14ac:dyDescent="0.3">
      <c r="B7" s="19" t="str">
        <f>IF('About Databook'!$A$15='About Databook'!$C$61,Toggle!A209,Toggle!Q209)</f>
        <v>Occupational Health and Safety Indicators across the Group</v>
      </c>
      <c r="C7" s="32"/>
      <c r="D7" s="33"/>
      <c r="E7" s="33"/>
      <c r="F7" s="33"/>
      <c r="G7" s="33"/>
      <c r="H7" s="23"/>
      <c r="I7" s="23" t="s">
        <v>1196</v>
      </c>
      <c r="J7" s="136"/>
    </row>
    <row r="8" spans="2:11" x14ac:dyDescent="0.3">
      <c r="B8" s="42" t="str">
        <f>IF('About Databook'!$A$15='About Databook'!$C$61,Toggle!A212,Toggle!Q212)</f>
        <v>Lost Time Injury (LTI)</v>
      </c>
      <c r="C8" s="87" t="str">
        <f>IF('About Databook'!$A$15='About Databook'!$C$61,Toggle!B212,Toggle!R212)</f>
        <v>unit</v>
      </c>
      <c r="D8" s="120" t="s">
        <v>214</v>
      </c>
      <c r="E8" s="89">
        <v>32</v>
      </c>
      <c r="F8" s="89">
        <v>15</v>
      </c>
      <c r="G8" s="89">
        <v>14</v>
      </c>
      <c r="H8" s="89">
        <v>19</v>
      </c>
      <c r="I8" s="122">
        <v>11</v>
      </c>
      <c r="J8" s="137"/>
      <c r="K8" s="82"/>
    </row>
    <row r="9" spans="2:11" x14ac:dyDescent="0.3">
      <c r="B9" s="42" t="str">
        <f>IF('About Databook'!$A$15='About Databook'!$C$61,Toggle!A213,Toggle!Q213)</f>
        <v>Incidents with disability</v>
      </c>
      <c r="C9" s="87" t="str">
        <f>IF('About Databook'!$A$15='About Databook'!$C$61,Toggle!B213,Toggle!R213)</f>
        <v>unit</v>
      </c>
      <c r="D9" s="120" t="s">
        <v>214</v>
      </c>
      <c r="E9" s="89">
        <v>2</v>
      </c>
      <c r="F9" s="89">
        <v>1</v>
      </c>
      <c r="G9" s="89">
        <v>7</v>
      </c>
      <c r="H9" s="89">
        <v>8</v>
      </c>
      <c r="I9" s="122">
        <v>2</v>
      </c>
      <c r="J9" s="137"/>
      <c r="K9" s="82"/>
    </row>
    <row r="10" spans="2:11" x14ac:dyDescent="0.3">
      <c r="B10" s="42" t="str">
        <f>IF('About Databook'!$A$15='About Databook'!$C$61,Toggle!A214,Toggle!Q214)</f>
        <v>Incidents involving the provision of medical care</v>
      </c>
      <c r="C10" s="87" t="str">
        <f>IF('About Databook'!$A$15='About Databook'!$C$61,Toggle!B214,Toggle!R214)</f>
        <v>unit</v>
      </c>
      <c r="D10" s="120" t="s">
        <v>214</v>
      </c>
      <c r="E10" s="89">
        <v>5</v>
      </c>
      <c r="F10" s="89">
        <v>11</v>
      </c>
      <c r="G10" s="89">
        <v>19</v>
      </c>
      <c r="H10" s="89">
        <v>8</v>
      </c>
      <c r="I10" s="122">
        <v>9</v>
      </c>
      <c r="J10" s="137"/>
      <c r="K10" s="82"/>
    </row>
    <row r="11" spans="2:11" x14ac:dyDescent="0.3">
      <c r="B11" s="85" t="str">
        <f>IF('About Databook'!$A$15='About Databook'!$C$61,Toggle!A215,Toggle!Q215)</f>
        <v>Fatalities (1)</v>
      </c>
      <c r="C11" s="87" t="str">
        <f>IF('About Databook'!$A$15='About Databook'!$C$61,Toggle!B215,Toggle!R215)</f>
        <v>unit</v>
      </c>
      <c r="D11" s="120" t="s">
        <v>214</v>
      </c>
      <c r="E11" s="90">
        <v>2</v>
      </c>
      <c r="F11" s="90">
        <v>0</v>
      </c>
      <c r="G11" s="90">
        <v>1</v>
      </c>
      <c r="H11" s="90">
        <v>0</v>
      </c>
      <c r="I11" s="121">
        <v>0</v>
      </c>
      <c r="J11" s="138"/>
      <c r="K11" s="84"/>
    </row>
    <row r="12" spans="2:11" x14ac:dyDescent="0.3">
      <c r="B12" s="85" t="str">
        <f>IF('About Databook'!$A$15='About Databook'!$C$61,Toggle!A216,Toggle!Q216)</f>
        <v>LTIFR (2)</v>
      </c>
      <c r="C12" s="87" t="str">
        <f>IF('About Databook'!$A$15='About Databook'!$C$61,Toggle!B216,Toggle!R216)</f>
        <v>coeff.</v>
      </c>
      <c r="D12" s="120" t="s">
        <v>214</v>
      </c>
      <c r="E12" s="119">
        <v>0.53</v>
      </c>
      <c r="F12" s="119">
        <v>0.22011534369780472</v>
      </c>
      <c r="G12" s="119">
        <v>0.23203294683544609</v>
      </c>
      <c r="H12" s="91">
        <v>0.31981638392049433</v>
      </c>
      <c r="I12" s="119">
        <v>0.17475605133557826</v>
      </c>
      <c r="J12" s="139"/>
    </row>
    <row r="13" spans="2:11" s="83" customFormat="1" x14ac:dyDescent="0.3">
      <c r="B13" s="37" t="str">
        <f>IF('About Databook'!$A$15='About Databook'!$C$61,Toggle!A218,Toggle!Q218)</f>
        <v>TRIR (2)</v>
      </c>
      <c r="C13" s="38" t="str">
        <f>IF('About Databook'!$A$15='About Databook'!$C$61,Toggle!B218,Toggle!R218)</f>
        <v>coeff.</v>
      </c>
      <c r="D13" s="120" t="s">
        <v>214</v>
      </c>
      <c r="E13" s="88" t="s">
        <v>214</v>
      </c>
      <c r="F13" s="88" t="s">
        <v>214</v>
      </c>
      <c r="G13" s="88">
        <v>0.64637749475588546</v>
      </c>
      <c r="H13" s="120">
        <v>0.58913544406406848</v>
      </c>
      <c r="I13" s="120">
        <v>0.34951210267115651</v>
      </c>
      <c r="J13" s="137"/>
      <c r="K13" s="84"/>
    </row>
    <row r="14" spans="2:11" x14ac:dyDescent="0.3">
      <c r="B14" s="85" t="str">
        <f>IF('About Databook'!$A$15='About Databook'!$C$61,Toggle!A219,Toggle!Q219)</f>
        <v>Occupational diseases and health problems</v>
      </c>
      <c r="C14" s="87" t="str">
        <f>IF('About Databook'!$A$15='About Databook'!$C$61,Toggle!B219,Toggle!R219)</f>
        <v>unit</v>
      </c>
      <c r="D14" s="120" t="s">
        <v>214</v>
      </c>
      <c r="E14" s="90">
        <v>8</v>
      </c>
      <c r="F14" s="90">
        <v>4</v>
      </c>
      <c r="G14" s="90">
        <v>0</v>
      </c>
      <c r="H14" s="90">
        <v>6</v>
      </c>
      <c r="I14" s="121">
        <v>7</v>
      </c>
      <c r="J14" s="138"/>
    </row>
    <row r="15" spans="2:11" x14ac:dyDescent="0.3">
      <c r="B15" s="85" t="str">
        <f>IF('About Databook'!$A$15='About Databook'!$C$61,Toggle!A220,Toggle!Q220)</f>
        <v>Total number of hours worked (3)</v>
      </c>
      <c r="C15" s="87" t="str">
        <f>IF('About Databook'!$A$15='About Databook'!$C$61,Toggle!B220,Toggle!R220)</f>
        <v>unit</v>
      </c>
      <c r="D15" s="120" t="s">
        <v>214</v>
      </c>
      <c r="E15" s="88" t="s">
        <v>214</v>
      </c>
      <c r="F15" s="90">
        <v>13629217.98</v>
      </c>
      <c r="G15" s="90">
        <v>15036557.82</v>
      </c>
      <c r="H15" s="90">
        <v>11881817.790000001</v>
      </c>
      <c r="I15" s="121">
        <v>12588977.51</v>
      </c>
      <c r="J15" s="138"/>
    </row>
    <row r="16" spans="2:11" x14ac:dyDescent="0.3">
      <c r="B16" s="18"/>
      <c r="D16" s="92"/>
      <c r="E16" s="92"/>
      <c r="F16" s="92"/>
      <c r="G16" s="92"/>
      <c r="H16" s="92"/>
      <c r="I16" s="370"/>
      <c r="J16" s="140"/>
    </row>
    <row r="17" spans="2:10" x14ac:dyDescent="0.3">
      <c r="B17" s="19" t="str">
        <f>IF('About Databook'!$A$15='About Databook'!$C$61,Toggle!A222,Toggle!Q222)</f>
        <v>Occupational diseases</v>
      </c>
      <c r="C17" s="32"/>
      <c r="D17" s="33"/>
      <c r="E17" s="33"/>
      <c r="F17" s="33"/>
      <c r="G17" s="33"/>
      <c r="H17" s="23"/>
      <c r="I17" s="267" t="s">
        <v>408</v>
      </c>
      <c r="J17" s="136"/>
    </row>
    <row r="18" spans="2:10" ht="14.5" customHeight="1" x14ac:dyDescent="0.3">
      <c r="B18" s="18" t="str">
        <f>IF('About Databook'!$A$15='About Databook'!$C$61,Toggle!A223,Toggle!Q223)</f>
        <v>Respiratory diseases</v>
      </c>
      <c r="C18" s="87" t="str">
        <f>IF('About Databook'!$A$15='About Databook'!$C$61,Toggle!B223,Toggle!R223)</f>
        <v>unit</v>
      </c>
      <c r="D18" s="90">
        <v>4</v>
      </c>
      <c r="E18" s="90">
        <v>3</v>
      </c>
      <c r="F18" s="90">
        <v>1</v>
      </c>
      <c r="G18" s="90">
        <v>0</v>
      </c>
      <c r="H18" s="90">
        <v>3</v>
      </c>
      <c r="I18" s="121">
        <v>1</v>
      </c>
      <c r="J18" s="138"/>
    </row>
    <row r="19" spans="2:10" ht="14.5" customHeight="1" x14ac:dyDescent="0.3">
      <c r="B19" s="18" t="str">
        <f>IF('About Databook'!$A$15='About Databook'!$C$61,Toggle!A224,Toggle!Q224)</f>
        <v>Hearing loss</v>
      </c>
      <c r="C19" s="87" t="str">
        <f>IF('About Databook'!$A$15='About Databook'!$C$61,Toggle!B224,Toggle!R224)</f>
        <v>unit</v>
      </c>
      <c r="D19" s="90">
        <v>2</v>
      </c>
      <c r="E19" s="90">
        <v>2</v>
      </c>
      <c r="F19" s="90">
        <v>0</v>
      </c>
      <c r="G19" s="90">
        <v>0</v>
      </c>
      <c r="H19" s="90">
        <v>1</v>
      </c>
      <c r="I19" s="121">
        <v>3</v>
      </c>
      <c r="J19" s="138"/>
    </row>
    <row r="20" spans="2:10" ht="14.5" customHeight="1" x14ac:dyDescent="0.3">
      <c r="B20" s="18" t="str">
        <f>IF('About Databook'!$A$15='About Databook'!$C$61,Toggle!A225,Toggle!Q225)</f>
        <v>Musculoskeletal disorders</v>
      </c>
      <c r="C20" s="87" t="str">
        <f>IF('About Databook'!$A$15='About Databook'!$C$61,Toggle!B225,Toggle!R225)</f>
        <v>unit</v>
      </c>
      <c r="D20" s="90">
        <v>2</v>
      </c>
      <c r="E20" s="90">
        <v>3</v>
      </c>
      <c r="F20" s="90">
        <v>3</v>
      </c>
      <c r="G20" s="90">
        <v>0</v>
      </c>
      <c r="H20" s="90">
        <v>2</v>
      </c>
      <c r="I20" s="121">
        <v>5</v>
      </c>
      <c r="J20" s="138"/>
    </row>
    <row r="21" spans="2:10" ht="14.5" customHeight="1" x14ac:dyDescent="0.3">
      <c r="B21" s="18" t="str">
        <f>IF('About Databook'!$A$15='About Databook'!$C$61,Toggle!A226,Toggle!Q226)</f>
        <v>Oncology</v>
      </c>
      <c r="C21" s="87" t="str">
        <f>IF('About Databook'!$A$15='About Databook'!$C$61,Toggle!B226,Toggle!R226)</f>
        <v>unit</v>
      </c>
      <c r="D21" s="89">
        <v>0</v>
      </c>
      <c r="E21" s="90">
        <v>0</v>
      </c>
      <c r="F21" s="90">
        <v>0</v>
      </c>
      <c r="G21" s="90">
        <v>0</v>
      </c>
      <c r="H21" s="90">
        <v>0</v>
      </c>
      <c r="I21" s="121">
        <v>0</v>
      </c>
      <c r="J21" s="138"/>
    </row>
    <row r="22" spans="2:10" ht="14.5" customHeight="1" x14ac:dyDescent="0.3">
      <c r="B22" s="18" t="str">
        <f>IF('About Databook'!$A$15='About Databook'!$C$61,Toggle!A227,Toggle!Q227)</f>
        <v>Other medical conditions</v>
      </c>
      <c r="C22" s="87" t="str">
        <f>IF('About Databook'!$A$15='About Databook'!$C$61,Toggle!B227,Toggle!R227)</f>
        <v>unit</v>
      </c>
      <c r="D22" s="90">
        <v>0</v>
      </c>
      <c r="E22" s="90">
        <v>0</v>
      </c>
      <c r="F22" s="90">
        <v>0</v>
      </c>
      <c r="G22" s="90">
        <v>0</v>
      </c>
      <c r="H22" s="89">
        <v>0</v>
      </c>
      <c r="I22" s="122">
        <v>0</v>
      </c>
      <c r="J22" s="138"/>
    </row>
    <row r="23" spans="2:10" ht="14.5" customHeight="1" x14ac:dyDescent="0.3">
      <c r="B23" s="18"/>
      <c r="C23" s="87"/>
      <c r="D23" s="90"/>
      <c r="E23" s="90"/>
      <c r="F23" s="90"/>
      <c r="G23" s="90"/>
      <c r="H23" s="90"/>
      <c r="I23" s="90"/>
      <c r="J23" s="138"/>
    </row>
    <row r="24" spans="2:10" ht="14.5" customHeight="1" x14ac:dyDescent="0.3">
      <c r="B24" s="18"/>
      <c r="C24" s="87"/>
      <c r="D24" s="90"/>
      <c r="E24" s="90"/>
      <c r="F24" s="90"/>
      <c r="G24" s="90"/>
      <c r="H24" s="90"/>
      <c r="I24" s="281" t="s">
        <v>409</v>
      </c>
      <c r="J24" s="138"/>
    </row>
    <row r="25" spans="2:10" x14ac:dyDescent="0.3">
      <c r="B25" s="19" t="str">
        <f>IF('About Databook'!$A$15='About Databook'!$C$61,Toggle!A229,Toggle!Q229)</f>
        <v>HSE training for 2024 (4)</v>
      </c>
      <c r="C25" s="32"/>
      <c r="D25" s="33"/>
      <c r="E25" s="33"/>
      <c r="F25" s="33"/>
      <c r="G25" s="33"/>
      <c r="H25" s="23"/>
      <c r="I25" s="23" t="s">
        <v>1196</v>
      </c>
    </row>
    <row r="26" spans="2:10" x14ac:dyDescent="0.3">
      <c r="B26" s="144"/>
      <c r="C26" s="157"/>
      <c r="D26" s="157"/>
      <c r="F26" s="323" t="str">
        <f>IF('About Databook'!$A$15='About Databook'!$C$61,Toggle!C230,Toggle!S230)</f>
        <v>Compulsory training</v>
      </c>
      <c r="G26" s="322"/>
      <c r="H26" s="324" t="str">
        <f>IF('About Databook'!$A$15='About Databook'!$C$61,Toggle!F230,Toggle!V230)</f>
        <v>Professional training (2)</v>
      </c>
      <c r="I26" s="325"/>
    </row>
    <row r="27" spans="2:10" ht="40" customHeight="1" x14ac:dyDescent="0.3">
      <c r="B27" s="143"/>
      <c r="D27" s="28"/>
      <c r="E27" s="145" t="str">
        <f>IF('About Databook'!$A$15='About Databook'!$C$61,Toggle!C231,Toggle!S231)</f>
        <v>Number of trainings</v>
      </c>
      <c r="F27" s="286" t="str">
        <f>IF('About Databook'!$A$15='About Databook'!$C$61,Toggle!D231,Toggle!T231)</f>
        <v>Avg. hours per employee</v>
      </c>
      <c r="G27" s="256" t="str">
        <f>IF('About Databook'!$A$15='About Databook'!$C$61,Toggle!E231,Toggle!U231)</f>
        <v>Number of people trained</v>
      </c>
      <c r="H27" s="145" t="str">
        <f>IF('About Databook'!$A$15='About Databook'!$C$61,Toggle!F231,Toggle!V231)</f>
        <v>Number of trainings</v>
      </c>
      <c r="I27" s="145" t="str">
        <f>IF('About Databook'!$A$15='About Databook'!$C$61,Toggle!G231,Toggle!W231)</f>
        <v>Number of people trained</v>
      </c>
    </row>
    <row r="28" spans="2:10" ht="14.5" customHeight="1" x14ac:dyDescent="0.3">
      <c r="B28" s="18" t="str">
        <f>IF('About Databook'!$A$15='About Databook'!$C$61,Toggle!A232,Toggle!Q232)</f>
        <v>Directors</v>
      </c>
      <c r="D28" s="28"/>
      <c r="E28" s="367">
        <v>8</v>
      </c>
      <c r="F28" s="340">
        <v>10.44186046511628</v>
      </c>
      <c r="G28" s="368">
        <v>43</v>
      </c>
      <c r="H28" s="369">
        <v>12</v>
      </c>
      <c r="I28" s="369">
        <v>13</v>
      </c>
    </row>
    <row r="29" spans="2:10" ht="14.5" customHeight="1" x14ac:dyDescent="0.3">
      <c r="B29" s="18" t="str">
        <f>IF('About Databook'!$A$15='About Databook'!$C$61,Toggle!A233,Toggle!Q233)</f>
        <v>Middle management</v>
      </c>
      <c r="D29" s="28"/>
      <c r="E29" s="367">
        <v>26</v>
      </c>
      <c r="F29" s="340">
        <v>40.654853620955315</v>
      </c>
      <c r="G29" s="368">
        <v>335</v>
      </c>
      <c r="H29" s="369">
        <v>53</v>
      </c>
      <c r="I29" s="369">
        <v>215</v>
      </c>
    </row>
    <row r="30" spans="2:10" ht="14.5" customHeight="1" x14ac:dyDescent="0.3">
      <c r="B30" s="18" t="str">
        <f>IF('About Databook'!$A$15='About Databook'!$C$61,Toggle!A234,Toggle!Q234)</f>
        <v>Administrative and technical staff</v>
      </c>
      <c r="D30" s="28"/>
      <c r="E30" s="367">
        <v>23</v>
      </c>
      <c r="F30" s="340">
        <v>21.95576835385317</v>
      </c>
      <c r="G30" s="368">
        <v>724</v>
      </c>
      <c r="H30" s="369">
        <v>74</v>
      </c>
      <c r="I30" s="369">
        <v>394</v>
      </c>
    </row>
    <row r="31" spans="2:10" ht="14.5" customHeight="1" x14ac:dyDescent="0.3">
      <c r="B31" s="18" t="str">
        <f>IF('About Databook'!$A$15='About Databook'!$C$61,Toggle!A235,Toggle!Q235)</f>
        <v>Workers</v>
      </c>
      <c r="D31" s="28"/>
      <c r="E31" s="367">
        <v>32</v>
      </c>
      <c r="F31" s="340">
        <v>39.808918128654973</v>
      </c>
      <c r="G31" s="368">
        <v>5080</v>
      </c>
      <c r="H31" s="369">
        <v>102</v>
      </c>
      <c r="I31" s="369">
        <v>1590</v>
      </c>
    </row>
    <row r="32" spans="2:10" x14ac:dyDescent="0.3">
      <c r="B32" s="16"/>
    </row>
    <row r="33" spans="2:10" ht="14.15" customHeight="1" x14ac:dyDescent="0.3">
      <c r="B33" s="19" t="str">
        <f>IF('About Databook'!$A$15='About Databook'!$C$61,Toggle!A244,Toggle!Q244)</f>
        <v>Fines for violations in the field of occupational safety and health</v>
      </c>
      <c r="C33" s="32"/>
      <c r="D33" s="33"/>
      <c r="E33" s="33"/>
      <c r="F33" s="33"/>
      <c r="G33" s="33"/>
      <c r="H33" s="94"/>
      <c r="I33" s="366" t="s">
        <v>251</v>
      </c>
      <c r="J33" s="141"/>
    </row>
    <row r="34" spans="2:10" ht="14.5" customHeight="1" x14ac:dyDescent="0.3">
      <c r="B34" s="18" t="str">
        <f>IF('About Databook'!$A$15='About Databook'!$C$61,Toggle!A245,Toggle!Q245)</f>
        <v>Number of fines</v>
      </c>
      <c r="C34" s="87" t="str">
        <f>IF('About Databook'!$A$15='About Databook'!$C$61,Toggle!B245,Toggle!R245)</f>
        <v>unit</v>
      </c>
      <c r="D34" s="121">
        <v>11</v>
      </c>
      <c r="E34" s="121">
        <v>4</v>
      </c>
      <c r="F34" s="121">
        <v>11</v>
      </c>
      <c r="G34" s="121">
        <v>11</v>
      </c>
      <c r="H34" s="121">
        <v>3</v>
      </c>
      <c r="I34" s="121">
        <v>3</v>
      </c>
      <c r="J34" s="138"/>
    </row>
    <row r="35" spans="2:10" ht="14.5" customHeight="1" x14ac:dyDescent="0.3">
      <c r="B35" s="18" t="str">
        <f>IF('About Databook'!$A$15='About Databook'!$C$61,Toggle!A246,Toggle!Q246)</f>
        <v>Amount of fines</v>
      </c>
      <c r="C35" s="87" t="str">
        <f>IF('About Databook'!$A$15='About Databook'!$C$61,Toggle!B246,Toggle!R246)</f>
        <v>tenge</v>
      </c>
      <c r="D35" s="121">
        <v>997250</v>
      </c>
      <c r="E35" s="121">
        <v>589015</v>
      </c>
      <c r="F35" s="121">
        <v>8206828</v>
      </c>
      <c r="G35" s="121">
        <v>6524190</v>
      </c>
      <c r="H35" s="121">
        <v>2984250</v>
      </c>
      <c r="I35" s="121">
        <v>2824380</v>
      </c>
      <c r="J35" s="138"/>
    </row>
    <row r="37" spans="2:10" x14ac:dyDescent="0.3">
      <c r="B37" s="93" t="str">
        <f>IF('About Databook'!$A$15='About Databook'!$C$61,Toggle!A248,Toggle!Q248)</f>
        <v>Notes:</v>
      </c>
    </row>
    <row r="38" spans="2:10" x14ac:dyDescent="0.3">
      <c r="B38" s="93" t="str">
        <f>IF('About Databook'!$A$15='About Databook'!$C$61,Toggle!A249,Toggle!Q249)</f>
        <v>(1) In 2024, there was one fatal incident, but it was not included in the ESG databook because the investigation determined that the accident was not the employer's fault.</v>
      </c>
    </row>
    <row r="39" spans="2:10" x14ac:dyDescent="0.3">
      <c r="B39" s="93" t="str">
        <f>IF('About Databook'!$A$15='About Databook'!$C$61,Toggle!A250,Toggle!Q250)</f>
        <v>(2) LTIFR, TRIR rates based on 200,000 hours worked.</v>
      </c>
    </row>
    <row r="40" spans="2:10" ht="14.5" x14ac:dyDescent="0.35">
      <c r="B40" s="93" t="str">
        <f>IF('About Databook'!$A$15='About Databook'!$C$61,Toggle!A251,Toggle!Q251)</f>
        <v>(3) The hours worked are reported without adjustments for the reporting period.</v>
      </c>
      <c r="C40" s="148"/>
      <c r="D40" s="148"/>
      <c r="E40" s="148"/>
    </row>
    <row r="41" spans="2:10" x14ac:dyDescent="0.3">
      <c r="B41" s="93" t="str">
        <f>IF('About Databook'!$A$15='About Databook'!$C$61,Toggle!A252,Toggle!Q252)</f>
        <v>(4) Professional training includes: hazard identification, risk assessment and management; safe work at height; safe operation of vehicles; safe work with chemicals, etc.</v>
      </c>
    </row>
  </sheetData>
  <sheetProtection algorithmName="SHA-512" hashValue="oLGr91vD3MaTD0Y6nt6mqPpwM4L+xN1Xmq2uzgxB0MVgAIYTuGTa7917ybXN5bcq22XGA5uoHJyenX3YwE9kMQ==" saltValue="B6W74px+2QOYZrVSCBOE/A==" spinCount="100000" sheet="1" objects="1" scenarios="1"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AA72-048A-4890-B815-599FACFF5C0A}">
  <sheetPr>
    <tabColor theme="5" tint="0.59999389629810485"/>
  </sheetPr>
  <dimension ref="B2:J103"/>
  <sheetViews>
    <sheetView showGridLines="0" zoomScale="85" zoomScaleNormal="85" workbookViewId="0">
      <pane ySplit="4" topLeftCell="A5" activePane="bottomLeft" state="frozen"/>
      <selection activeCell="O72" sqref="O72"/>
      <selection pane="bottomLeft" activeCell="B105" sqref="B105"/>
    </sheetView>
  </sheetViews>
  <sheetFormatPr defaultColWidth="8.7265625" defaultRowHeight="14.5" x14ac:dyDescent="0.35"/>
  <cols>
    <col min="1" max="1" width="1.81640625" style="8" customWidth="1"/>
    <col min="2" max="2" width="49.54296875" style="8" customWidth="1"/>
    <col min="3" max="3" width="7.81640625" style="8" bestFit="1" customWidth="1"/>
    <col min="4" max="9" width="11.54296875" style="8" customWidth="1"/>
    <col min="10" max="10" width="2.26953125" style="8" customWidth="1"/>
    <col min="11" max="16384" width="8.7265625" style="8"/>
  </cols>
  <sheetData>
    <row r="2" spans="2:9" s="5" customFormat="1" ht="15.5" x14ac:dyDescent="0.35">
      <c r="B2" s="24" t="str">
        <f>IF('About Databook'!$A$15='About Databook'!$C$61,Toggle!A254,Toggle!Q254)</f>
        <v>Our people</v>
      </c>
      <c r="C2" s="25"/>
      <c r="D2" s="26"/>
      <c r="E2" s="26"/>
      <c r="F2" s="26"/>
      <c r="G2" s="26"/>
      <c r="H2" s="26"/>
      <c r="I2" s="26"/>
    </row>
    <row r="3" spans="2:9" s="5" customFormat="1" ht="16" thickBot="1" x14ac:dyDescent="0.4">
      <c r="B3" s="27"/>
      <c r="C3" s="28"/>
    </row>
    <row r="4" spans="2:9" s="4" customFormat="1" thickBot="1" x14ac:dyDescent="0.4">
      <c r="B4" s="29"/>
      <c r="C4" s="30" t="str">
        <f>IF('About Databook'!$A$15='About Databook'!$C$61,Toggle!B256,Toggle!R256)</f>
        <v>Unit</v>
      </c>
      <c r="D4" s="95">
        <v>2019</v>
      </c>
      <c r="E4" s="95">
        <v>2020</v>
      </c>
      <c r="F4" s="95">
        <v>2021</v>
      </c>
      <c r="G4" s="95">
        <v>2022</v>
      </c>
      <c r="H4" s="95">
        <v>2023</v>
      </c>
      <c r="I4" s="95">
        <v>2024</v>
      </c>
    </row>
    <row r="5" spans="2:9" s="5" customFormat="1" ht="14" x14ac:dyDescent="0.35">
      <c r="C5" s="28"/>
      <c r="D5" s="28"/>
      <c r="E5" s="97"/>
      <c r="F5" s="28"/>
      <c r="G5" s="28"/>
      <c r="H5" s="28"/>
      <c r="I5" s="28"/>
    </row>
    <row r="6" spans="2:9" s="5" customFormat="1" ht="14" x14ac:dyDescent="0.35">
      <c r="C6" s="28"/>
      <c r="D6" s="28"/>
      <c r="E6" s="97"/>
      <c r="F6" s="28"/>
      <c r="G6" s="28"/>
      <c r="H6" s="28"/>
      <c r="I6" s="272" t="s">
        <v>1437</v>
      </c>
    </row>
    <row r="7" spans="2:9" s="5" customFormat="1" ht="14" x14ac:dyDescent="0.35">
      <c r="B7" s="31" t="str">
        <f>IF('About Databook'!$A$15='About Databook'!$C$61,Toggle!A258,Toggle!Q258)</f>
        <v>Personnel composition across the Group</v>
      </c>
      <c r="C7" s="32"/>
      <c r="D7" s="32"/>
      <c r="E7" s="32"/>
      <c r="F7" s="32"/>
      <c r="G7" s="32"/>
      <c r="H7" s="34"/>
      <c r="I7" s="34" t="s">
        <v>1203</v>
      </c>
    </row>
    <row r="8" spans="2:9" x14ac:dyDescent="0.35">
      <c r="B8" s="47" t="str">
        <f>IF('About Databook'!$A$15='About Databook'!$C$61,Toggle!A259,Toggle!Q259)</f>
        <v>Number of staff</v>
      </c>
      <c r="C8" s="35"/>
      <c r="D8" s="36"/>
      <c r="E8" s="36"/>
      <c r="F8" s="36"/>
      <c r="G8" s="36"/>
      <c r="H8" s="36"/>
      <c r="I8" s="36"/>
    </row>
    <row r="9" spans="2:9" s="5" customFormat="1" ht="14" x14ac:dyDescent="0.35">
      <c r="B9" s="45" t="str">
        <f>IF('About Databook'!$A$15='About Databook'!$C$61,Toggle!A260,Toggle!Q260)</f>
        <v>Total headcount as of December 31</v>
      </c>
      <c r="C9" s="38" t="str">
        <f>IF('About Databook'!$A$15='About Databook'!$C$61,Toggle!B260,Toggle!R260)</f>
        <v>person</v>
      </c>
      <c r="D9" s="70">
        <v>6585</v>
      </c>
      <c r="E9" s="70">
        <v>6709</v>
      </c>
      <c r="F9" s="39">
        <v>10540</v>
      </c>
      <c r="G9" s="39">
        <v>10528</v>
      </c>
      <c r="H9" s="39">
        <v>9052</v>
      </c>
      <c r="I9" s="70">
        <v>9768</v>
      </c>
    </row>
    <row r="10" spans="2:9" x14ac:dyDescent="0.35">
      <c r="B10" s="44" t="str">
        <f>IF('About Databook'!$A$15='About Databook'!$C$61,Toggle!A261,Toggle!Q261)</f>
        <v>Average number</v>
      </c>
      <c r="C10" s="38" t="str">
        <f>IF('About Databook'!$A$15='About Databook'!$C$61,Toggle!B261,Toggle!R261)</f>
        <v>person</v>
      </c>
      <c r="D10" s="70">
        <v>6852</v>
      </c>
      <c r="E10" s="70">
        <v>6728</v>
      </c>
      <c r="F10" s="39">
        <v>11005</v>
      </c>
      <c r="G10" s="39">
        <v>10415</v>
      </c>
      <c r="H10" s="39">
        <v>9715</v>
      </c>
      <c r="I10" s="70">
        <v>9329.74</v>
      </c>
    </row>
    <row r="11" spans="2:9" x14ac:dyDescent="0.35">
      <c r="B11" s="42" t="str">
        <f>IF('About Databook'!$A$15='About Databook'!$C$61,Toggle!A262,Toggle!Q262)</f>
        <v>Share of women</v>
      </c>
      <c r="C11" s="38" t="str">
        <f>IF('About Databook'!$A$15='About Databook'!$C$61,Toggle!B262,Toggle!R262)</f>
        <v>%</v>
      </c>
      <c r="D11" s="71">
        <v>0.19772209567198179</v>
      </c>
      <c r="E11" s="71">
        <v>0.19019227902817112</v>
      </c>
      <c r="F11" s="71">
        <v>0.17808349146110056</v>
      </c>
      <c r="G11" s="71">
        <v>0.16579572446555821</v>
      </c>
      <c r="H11" s="96">
        <v>0.16062748563853291</v>
      </c>
      <c r="I11" s="371">
        <v>0.14977477477477477</v>
      </c>
    </row>
    <row r="12" spans="2:9" x14ac:dyDescent="0.35">
      <c r="B12" s="42" t="str">
        <f>IF('About Databook'!$A$15='About Databook'!$C$61,Toggle!A263,Toggle!Q263)</f>
        <v>Share of collective agreement signatories from the total headcount</v>
      </c>
      <c r="C12" s="38" t="str">
        <f>IF('About Databook'!$A$15='About Databook'!$C$61,Toggle!B263,Toggle!R263)</f>
        <v>person</v>
      </c>
      <c r="D12" s="70">
        <v>0</v>
      </c>
      <c r="E12" s="70">
        <v>0</v>
      </c>
      <c r="F12" s="70">
        <v>0</v>
      </c>
      <c r="G12" s="70">
        <v>8422</v>
      </c>
      <c r="H12" s="70">
        <v>7832</v>
      </c>
      <c r="I12" s="70">
        <v>4939</v>
      </c>
    </row>
    <row r="13" spans="2:9" x14ac:dyDescent="0.35">
      <c r="B13" s="42" t="str">
        <f>IF('About Databook'!$A$15='About Databook'!$C$61,Toggle!A264,Toggle!Q264)</f>
        <v>Share of collective agreement signatories from the total headcount</v>
      </c>
      <c r="C13" s="38" t="str">
        <f>IF('About Databook'!$A$15='About Databook'!$C$61,Toggle!B264,Toggle!R264)</f>
        <v>%</v>
      </c>
      <c r="D13" s="39">
        <v>0</v>
      </c>
      <c r="E13" s="39">
        <v>0</v>
      </c>
      <c r="F13" s="39">
        <v>0</v>
      </c>
      <c r="G13" s="71">
        <v>0.79996200607902734</v>
      </c>
      <c r="H13" s="71">
        <v>0.8652231551038444</v>
      </c>
      <c r="I13" s="78">
        <v>0.63</v>
      </c>
    </row>
    <row r="14" spans="2:9" ht="13.5" customHeight="1" x14ac:dyDescent="0.35">
      <c r="B14" s="42"/>
      <c r="C14" s="38"/>
    </row>
    <row r="15" spans="2:9" s="5" customFormat="1" ht="14" x14ac:dyDescent="0.35">
      <c r="B15" s="31" t="str">
        <f>IF('About Databook'!$A$15='About Databook'!$C$61,Toggle!A266,Toggle!Q266)</f>
        <v>Employees employed in the reporting period</v>
      </c>
      <c r="C15" s="32"/>
      <c r="D15" s="32"/>
      <c r="E15" s="32"/>
      <c r="F15" s="32"/>
      <c r="G15" s="32"/>
      <c r="H15" s="34"/>
      <c r="I15" s="34" t="s">
        <v>95</v>
      </c>
    </row>
    <row r="16" spans="2:9" s="5" customFormat="1" ht="14.5" customHeight="1" x14ac:dyDescent="0.35">
      <c r="B16" s="42" t="str">
        <f>IF('About Databook'!$A$15='About Databook'!$C$61,Toggle!A267,Toggle!Q267)</f>
        <v>Total number of employees</v>
      </c>
      <c r="C16" s="38" t="str">
        <f>IF('About Databook'!$A$15='About Databook'!$C$61,Toggle!B267,Toggle!R267)</f>
        <v>person</v>
      </c>
      <c r="D16" s="39">
        <v>996</v>
      </c>
      <c r="E16" s="39">
        <v>852</v>
      </c>
      <c r="F16" s="39">
        <f>SUM(F18:F19)</f>
        <v>4151</v>
      </c>
      <c r="G16" s="39">
        <f t="shared" ref="G16:H16" si="0">SUM(G18:G19)</f>
        <v>2500</v>
      </c>
      <c r="H16" s="39">
        <f t="shared" si="0"/>
        <v>2132</v>
      </c>
      <c r="I16" s="39">
        <f>SUM(I18:I19)</f>
        <v>3282</v>
      </c>
    </row>
    <row r="17" spans="2:10" s="5" customFormat="1" ht="14.5" customHeight="1" x14ac:dyDescent="0.35">
      <c r="B17" s="44" t="str">
        <f>IF('About Databook'!$A$15='About Databook'!$C$61,Toggle!A268,Toggle!Q268)</f>
        <v>By gender</v>
      </c>
      <c r="C17" s="38"/>
      <c r="D17" s="105"/>
      <c r="E17" s="105"/>
      <c r="F17" s="105"/>
      <c r="G17" s="258"/>
      <c r="H17" s="259"/>
      <c r="I17" s="259"/>
    </row>
    <row r="18" spans="2:10" x14ac:dyDescent="0.35">
      <c r="B18" s="49" t="str">
        <f>IF('About Databook'!$A$15='About Databook'!$C$61,Toggle!A269,Toggle!Q269)</f>
        <v>Women</v>
      </c>
      <c r="C18" s="38" t="str">
        <f>IF('About Databook'!$A$15='About Databook'!$C$61,Toggle!B269,Toggle!R269)</f>
        <v>person</v>
      </c>
      <c r="D18" s="70">
        <v>188</v>
      </c>
      <c r="E18" s="70">
        <v>173</v>
      </c>
      <c r="F18" s="70">
        <v>963</v>
      </c>
      <c r="G18" s="70">
        <v>608</v>
      </c>
      <c r="H18" s="70">
        <v>560</v>
      </c>
      <c r="I18" s="70">
        <v>346</v>
      </c>
    </row>
    <row r="19" spans="2:10" x14ac:dyDescent="0.35">
      <c r="B19" s="49" t="str">
        <f>IF('About Databook'!$A$15='About Databook'!$C$61,Toggle!A270,Toggle!Q270)</f>
        <v>Men</v>
      </c>
      <c r="C19" s="38" t="str">
        <f>IF('About Databook'!$A$15='About Databook'!$C$61,Toggle!B270,Toggle!R270)</f>
        <v>person</v>
      </c>
      <c r="D19" s="70">
        <v>808</v>
      </c>
      <c r="E19" s="70">
        <v>679</v>
      </c>
      <c r="F19" s="70">
        <v>3188</v>
      </c>
      <c r="G19" s="70">
        <v>1892</v>
      </c>
      <c r="H19" s="70">
        <v>1572</v>
      </c>
      <c r="I19" s="70">
        <v>2936</v>
      </c>
    </row>
    <row r="20" spans="2:10" x14ac:dyDescent="0.35">
      <c r="B20" s="44" t="str">
        <f>IF('About Databook'!$A$15='About Databook'!$C$61,Toggle!A271,Toggle!Q271)</f>
        <v>By age</v>
      </c>
      <c r="C20" s="38"/>
      <c r="D20" s="77"/>
      <c r="E20" s="77"/>
      <c r="F20" s="260"/>
      <c r="G20" s="260"/>
      <c r="H20" s="260"/>
      <c r="I20" s="260"/>
    </row>
    <row r="21" spans="2:10" x14ac:dyDescent="0.35">
      <c r="B21" s="49" t="str">
        <f>IF('About Databook'!$A$15='About Databook'!$C$61,Toggle!A272,Toggle!Q272)</f>
        <v>Up to 30 years old</v>
      </c>
      <c r="C21" s="38" t="str">
        <f>IF('About Databook'!$A$15='About Databook'!$C$61,Toggle!B272,Toggle!R272)</f>
        <v>person</v>
      </c>
      <c r="D21" s="39">
        <v>339</v>
      </c>
      <c r="E21" s="39">
        <v>299</v>
      </c>
      <c r="F21" s="39">
        <v>1163</v>
      </c>
      <c r="G21" s="70">
        <v>604</v>
      </c>
      <c r="H21" s="70">
        <v>488</v>
      </c>
      <c r="I21" s="70">
        <v>750</v>
      </c>
    </row>
    <row r="22" spans="2:10" x14ac:dyDescent="0.35">
      <c r="B22" s="49" t="str">
        <f>IF('About Databook'!$A$15='About Databook'!$C$61,Toggle!A273,Toggle!Q273)</f>
        <v>30-50 years</v>
      </c>
      <c r="C22" s="38" t="str">
        <f>IF('About Databook'!$A$15='About Databook'!$C$61,Toggle!B273,Toggle!R273)</f>
        <v>person</v>
      </c>
      <c r="D22" s="39">
        <v>555</v>
      </c>
      <c r="E22" s="39">
        <v>460</v>
      </c>
      <c r="F22" s="39">
        <v>2558</v>
      </c>
      <c r="G22" s="70">
        <v>1609</v>
      </c>
      <c r="H22" s="70">
        <v>1423</v>
      </c>
      <c r="I22" s="70">
        <v>1948</v>
      </c>
    </row>
    <row r="23" spans="2:10" x14ac:dyDescent="0.35">
      <c r="B23" s="49" t="str">
        <f>IF('About Databook'!$A$15='About Databook'!$C$61,Toggle!A274,Toggle!Q274)</f>
        <v>Over 50 years old</v>
      </c>
      <c r="C23" s="38" t="str">
        <f>IF('About Databook'!$A$15='About Databook'!$C$61,Toggle!B274,Toggle!R274)</f>
        <v>person</v>
      </c>
      <c r="D23" s="39">
        <v>102</v>
      </c>
      <c r="E23" s="39">
        <v>93</v>
      </c>
      <c r="F23" s="39">
        <v>430</v>
      </c>
      <c r="G23" s="70">
        <v>287</v>
      </c>
      <c r="H23" s="70">
        <v>221</v>
      </c>
      <c r="I23" s="70">
        <v>584</v>
      </c>
    </row>
    <row r="24" spans="2:10" x14ac:dyDescent="0.35">
      <c r="B24" s="42"/>
      <c r="C24" s="38"/>
    </row>
    <row r="25" spans="2:10" s="5" customFormat="1" ht="14" x14ac:dyDescent="0.35">
      <c r="B25" s="31" t="str">
        <f>IF('About Databook'!$A$15='About Databook'!$C$61,Toggle!A276,Toggle!Q276)</f>
        <v>Staff turnover across the Group</v>
      </c>
      <c r="C25" s="32"/>
      <c r="D25" s="32"/>
      <c r="E25" s="32"/>
      <c r="F25" s="32"/>
      <c r="G25" s="32"/>
      <c r="H25" s="34"/>
      <c r="I25" s="34" t="s">
        <v>95</v>
      </c>
    </row>
    <row r="26" spans="2:10" ht="14.5" customHeight="1" x14ac:dyDescent="0.35">
      <c r="B26" s="42" t="str">
        <f>IF('About Databook'!$A$15='About Databook'!$C$61,Toggle!A277,Toggle!Q277)</f>
        <v>Overall staff turnover</v>
      </c>
      <c r="C26" s="38" t="str">
        <f>IF('About Databook'!$A$15='About Databook'!$C$61,Toggle!B277,Toggle!R277)</f>
        <v>%</v>
      </c>
      <c r="D26" s="71">
        <v>0.16097190584662099</v>
      </c>
      <c r="E26" s="71">
        <v>0.14756297510806399</v>
      </c>
      <c r="F26" s="71">
        <v>0.246972404208854</v>
      </c>
      <c r="G26" s="71">
        <v>0.22</v>
      </c>
      <c r="H26" s="71">
        <v>0.2</v>
      </c>
      <c r="I26" s="78">
        <v>0.23687691189679455</v>
      </c>
      <c r="J26" s="80"/>
    </row>
    <row r="27" spans="2:10" s="75" customFormat="1" x14ac:dyDescent="0.35">
      <c r="B27" s="51" t="str">
        <f>IF('About Databook'!$A$15='About Databook'!$C$61,Toggle!A278,Toggle!Q278)</f>
        <v>By gender</v>
      </c>
      <c r="C27" s="38"/>
      <c r="D27" s="74"/>
      <c r="E27" s="99"/>
      <c r="F27" s="74"/>
      <c r="G27" s="74"/>
      <c r="H27" s="74"/>
      <c r="I27" s="99"/>
    </row>
    <row r="28" spans="2:10" x14ac:dyDescent="0.35">
      <c r="B28" s="49" t="str">
        <f>IF('About Databook'!$A$15='About Databook'!$C$61,Toggle!A279,Toggle!Q279)</f>
        <v>Women</v>
      </c>
      <c r="C28" s="38" t="str">
        <f>IF('About Databook'!$A$15='About Databook'!$C$61,Toggle!B279,Toggle!R279)</f>
        <v>%</v>
      </c>
      <c r="D28" s="71">
        <v>0.11</v>
      </c>
      <c r="E28" s="78">
        <v>0.1</v>
      </c>
      <c r="F28" s="71">
        <v>0.16</v>
      </c>
      <c r="G28" s="78">
        <v>0.22</v>
      </c>
      <c r="H28" s="71">
        <v>0.17298414886285321</v>
      </c>
      <c r="I28" s="78">
        <v>0.24538619275461382</v>
      </c>
    </row>
    <row r="29" spans="2:10" x14ac:dyDescent="0.35">
      <c r="B29" s="49" t="str">
        <f>IF('About Databook'!$A$15='About Databook'!$C$61,Toggle!A280,Toggle!Q280)</f>
        <v>Men</v>
      </c>
      <c r="C29" s="38" t="str">
        <f>IF('About Databook'!$A$15='About Databook'!$C$61,Toggle!B280,Toggle!R280)</f>
        <v>%</v>
      </c>
      <c r="D29" s="71">
        <v>0.17</v>
      </c>
      <c r="E29" s="78">
        <v>0.16</v>
      </c>
      <c r="F29" s="71">
        <v>0.27</v>
      </c>
      <c r="G29" s="78">
        <v>0.22</v>
      </c>
      <c r="H29" s="71">
        <v>0.18892251019602685</v>
      </c>
      <c r="I29" s="78">
        <v>0.22287778446718845</v>
      </c>
    </row>
    <row r="30" spans="2:10" s="75" customFormat="1" x14ac:dyDescent="0.35">
      <c r="B30" s="51" t="str">
        <f>IF('About Databook'!$A$15='About Databook'!$C$61,Toggle!A281,Toggle!Q281)</f>
        <v>By age</v>
      </c>
      <c r="C30" s="38"/>
      <c r="D30" s="108"/>
      <c r="E30" s="109"/>
      <c r="F30" s="108"/>
      <c r="G30" s="109"/>
      <c r="H30" s="108"/>
      <c r="I30" s="109"/>
    </row>
    <row r="31" spans="2:10" x14ac:dyDescent="0.35">
      <c r="B31" s="49" t="str">
        <f>IF('About Databook'!$A$15='About Databook'!$C$61,Toggle!A282,Toggle!Q282)</f>
        <v>Up to 30 years old</v>
      </c>
      <c r="C31" s="38" t="str">
        <f>IF('About Databook'!$A$15='About Databook'!$C$61,Toggle!B282,Toggle!R282)</f>
        <v>%</v>
      </c>
      <c r="D31" s="71">
        <v>0.15</v>
      </c>
      <c r="E31" s="78">
        <v>0.11</v>
      </c>
      <c r="F31" s="71">
        <v>0.23</v>
      </c>
      <c r="G31" s="78">
        <v>0.26</v>
      </c>
      <c r="H31" s="71">
        <v>0.17711015736766808</v>
      </c>
      <c r="I31" s="78">
        <v>0.24514991181657847</v>
      </c>
    </row>
    <row r="32" spans="2:10" x14ac:dyDescent="0.35">
      <c r="B32" s="49" t="str">
        <f>IF('About Databook'!$A$15='About Databook'!$C$61,Toggle!A283,Toggle!Q283)</f>
        <v>30-50 years</v>
      </c>
      <c r="C32" s="38" t="str">
        <f>IF('About Databook'!$A$15='About Databook'!$C$61,Toggle!B283,Toggle!R283)</f>
        <v>%</v>
      </c>
      <c r="D32" s="71">
        <v>0.15</v>
      </c>
      <c r="E32" s="78">
        <v>0.16</v>
      </c>
      <c r="F32" s="71">
        <v>0.24</v>
      </c>
      <c r="G32" s="78">
        <v>0.21</v>
      </c>
      <c r="H32" s="71">
        <v>0.2155734560797852</v>
      </c>
      <c r="I32" s="78">
        <v>0.22976073418551296</v>
      </c>
    </row>
    <row r="33" spans="2:9" x14ac:dyDescent="0.35">
      <c r="B33" s="49" t="str">
        <f>IF('About Databook'!$A$15='About Databook'!$C$61,Toggle!A284,Toggle!Q284)</f>
        <v>Over 50 years old</v>
      </c>
      <c r="C33" s="38" t="str">
        <f>IF('About Databook'!$A$15='About Databook'!$C$61,Toggle!B284,Toggle!R284)</f>
        <v>%</v>
      </c>
      <c r="D33" s="71">
        <v>0.23</v>
      </c>
      <c r="E33" s="78">
        <v>0.18</v>
      </c>
      <c r="F33" s="71">
        <v>0.28999999999999998</v>
      </c>
      <c r="G33" s="78">
        <v>0.22</v>
      </c>
      <c r="H33" s="71">
        <v>0.1102814474439977</v>
      </c>
      <c r="I33" s="78">
        <v>0.19796437659033078</v>
      </c>
    </row>
    <row r="34" spans="2:9" x14ac:dyDescent="0.35">
      <c r="B34" s="44" t="str">
        <f>IF('About Databook'!$A$15='About Databook'!$C$61,Toggle!A285,Toggle!Q285)</f>
        <v>Voluntary turnover rate</v>
      </c>
      <c r="C34" s="38" t="str">
        <f>IF('About Databook'!$A$15='About Databook'!$C$61,Toggle!B285,Toggle!R285)</f>
        <v>%</v>
      </c>
      <c r="D34" s="78">
        <v>0.14000000000000001</v>
      </c>
      <c r="E34" s="78">
        <v>0.13</v>
      </c>
      <c r="F34" s="78">
        <v>0.21</v>
      </c>
      <c r="G34" s="78">
        <v>0.2</v>
      </c>
      <c r="H34" s="78">
        <v>0.11</v>
      </c>
      <c r="I34" s="78">
        <v>0.21</v>
      </c>
    </row>
    <row r="35" spans="2:9" x14ac:dyDescent="0.35">
      <c r="B35" s="42"/>
      <c r="C35" s="38"/>
      <c r="D35" s="80"/>
      <c r="E35" s="80"/>
      <c r="F35" s="80"/>
      <c r="G35" s="80"/>
      <c r="H35" s="80"/>
      <c r="I35" s="80"/>
    </row>
    <row r="36" spans="2:9" x14ac:dyDescent="0.35">
      <c r="B36" s="31" t="str">
        <f>IF('About Databook'!$A$15='About Databook'!$C$61,Toggle!A287,Toggle!Q287)</f>
        <v>Staff composition by type of employment contract and type of employment</v>
      </c>
      <c r="C36" s="32"/>
      <c r="D36" s="33"/>
      <c r="E36" s="33"/>
      <c r="F36" s="33"/>
      <c r="G36" s="33"/>
      <c r="H36" s="34"/>
      <c r="I36" s="34" t="s">
        <v>86</v>
      </c>
    </row>
    <row r="37" spans="2:9" ht="14.5" customHeight="1" x14ac:dyDescent="0.35">
      <c r="B37" s="50" t="str">
        <f>IF('About Databook'!$A$15='About Databook'!$C$61,Toggle!A288,Toggle!Q288)</f>
        <v>By type of employment contract</v>
      </c>
      <c r="C37" s="40"/>
      <c r="D37" s="41"/>
      <c r="E37" s="41"/>
      <c r="F37" s="41"/>
      <c r="G37" s="41"/>
      <c r="H37" s="41"/>
      <c r="I37" s="41"/>
    </row>
    <row r="38" spans="2:9" x14ac:dyDescent="0.35">
      <c r="B38" s="44" t="str">
        <f>IF('About Databook'!$A$15='About Databook'!$C$61,Toggle!A289,Toggle!Q289)</f>
        <v>Permanent contract</v>
      </c>
      <c r="C38" s="38" t="str">
        <f>IF('About Databook'!$A$15='About Databook'!$C$61,Toggle!B289,Toggle!R289)</f>
        <v>person</v>
      </c>
      <c r="D38" s="70">
        <v>2790.550154661953</v>
      </c>
      <c r="E38" s="70">
        <v>3198.2211529880192</v>
      </c>
      <c r="F38" s="39">
        <v>5380</v>
      </c>
      <c r="G38" s="39">
        <v>5151</v>
      </c>
      <c r="H38" s="70">
        <v>3836</v>
      </c>
      <c r="I38" s="70">
        <v>5207</v>
      </c>
    </row>
    <row r="39" spans="2:9" x14ac:dyDescent="0.35">
      <c r="B39" s="49" t="str">
        <f>IF('About Databook'!$A$15='About Databook'!$C$61,Toggle!A290,Toggle!Q290)</f>
        <v>Women</v>
      </c>
      <c r="C39" s="38" t="str">
        <f>IF('About Databook'!$A$15='About Databook'!$C$61,Toggle!B290,Toggle!R290)</f>
        <v>person</v>
      </c>
      <c r="D39" s="70">
        <v>447.39007954043302</v>
      </c>
      <c r="E39" s="70">
        <v>617.26468768222037</v>
      </c>
      <c r="F39" s="39">
        <v>1137</v>
      </c>
      <c r="G39" s="39">
        <v>980</v>
      </c>
      <c r="H39" s="70">
        <v>615</v>
      </c>
      <c r="I39" s="70">
        <v>878</v>
      </c>
    </row>
    <row r="40" spans="2:9" x14ac:dyDescent="0.35">
      <c r="B40" s="49" t="str">
        <f>IF('About Databook'!$A$15='About Databook'!$C$61,Toggle!A291,Toggle!Q291)</f>
        <v>Men</v>
      </c>
      <c r="C40" s="38" t="str">
        <f>IF('About Databook'!$A$15='About Databook'!$C$61,Toggle!B291,Toggle!R291)</f>
        <v>person</v>
      </c>
      <c r="D40" s="70">
        <v>2343.1600751215201</v>
      </c>
      <c r="E40" s="70">
        <v>2580.9564653057987</v>
      </c>
      <c r="F40" s="39">
        <v>4243</v>
      </c>
      <c r="G40" s="39">
        <v>4171</v>
      </c>
      <c r="H40" s="70">
        <v>3221</v>
      </c>
      <c r="I40" s="70">
        <v>4329</v>
      </c>
    </row>
    <row r="41" spans="2:9" x14ac:dyDescent="0.35">
      <c r="B41" s="44" t="str">
        <f>IF('About Databook'!$A$15='About Databook'!$C$61,Toggle!A292,Toggle!Q292)</f>
        <v>Fixed-term contract</v>
      </c>
      <c r="C41" s="38" t="str">
        <f>IF('About Databook'!$A$15='About Databook'!$C$61,Toggle!B292,Toggle!R292)</f>
        <v>person</v>
      </c>
      <c r="D41" s="70">
        <v>3794.449845338047</v>
      </c>
      <c r="E41" s="70">
        <v>3510.7788470119808</v>
      </c>
      <c r="F41" s="39">
        <v>1929</v>
      </c>
      <c r="G41" s="39">
        <v>5377</v>
      </c>
      <c r="H41" s="70">
        <v>5216</v>
      </c>
      <c r="I41" s="70">
        <v>4561</v>
      </c>
    </row>
    <row r="42" spans="2:9" x14ac:dyDescent="0.35">
      <c r="B42" s="49" t="str">
        <f>IF('About Databook'!$A$15='About Databook'!$C$61,Toggle!A293,Toggle!Q293)</f>
        <v>Women</v>
      </c>
      <c r="C42" s="38" t="str">
        <f>IF('About Databook'!$A$15='About Databook'!$C$61,Toggle!B293,Toggle!R293)</f>
        <v>person</v>
      </c>
      <c r="D42" s="70">
        <v>610.34191338930623</v>
      </c>
      <c r="E42" s="70">
        <v>535.48333983749569</v>
      </c>
      <c r="F42" s="39">
        <v>792</v>
      </c>
      <c r="G42" s="39">
        <v>749</v>
      </c>
      <c r="H42" s="70">
        <v>839</v>
      </c>
      <c r="I42" s="70">
        <v>585</v>
      </c>
    </row>
    <row r="43" spans="2:9" x14ac:dyDescent="0.35">
      <c r="B43" s="49" t="str">
        <f>IF('About Databook'!$A$15='About Databook'!$C$61,Toggle!A294,Toggle!Q294)</f>
        <v>Men</v>
      </c>
      <c r="C43" s="38" t="str">
        <f>IF('About Databook'!$A$15='About Databook'!$C$61,Toggle!B294,Toggle!R294)</f>
        <v>person</v>
      </c>
      <c r="D43" s="70">
        <v>3184.1079319487408</v>
      </c>
      <c r="E43" s="70">
        <v>2975.295507174485</v>
      </c>
      <c r="F43" s="39">
        <v>1137</v>
      </c>
      <c r="G43" s="39">
        <v>4628</v>
      </c>
      <c r="H43" s="70">
        <v>4377</v>
      </c>
      <c r="I43" s="70">
        <v>3976</v>
      </c>
    </row>
    <row r="44" spans="2:9" ht="14.5" customHeight="1" x14ac:dyDescent="0.35">
      <c r="B44" s="50" t="str">
        <f>IF('About Databook'!$A$15='About Databook'!$C$61,Toggle!A295,Toggle!Q295)</f>
        <v>By type of employment</v>
      </c>
      <c r="C44" s="38" t="str">
        <f>IF('About Databook'!$A$15='About Databook'!$C$61,Toggle!B295,Toggle!R295)</f>
        <v>person</v>
      </c>
      <c r="D44" s="77"/>
      <c r="E44" s="77"/>
      <c r="F44" s="77"/>
      <c r="G44" s="77"/>
      <c r="H44" s="77"/>
      <c r="I44" s="77"/>
    </row>
    <row r="45" spans="2:9" x14ac:dyDescent="0.35">
      <c r="B45" s="44" t="str">
        <f>IF('About Databook'!$A$15='About Databook'!$C$61,Toggle!A296,Toggle!Q296)</f>
        <v>Full-time employees</v>
      </c>
      <c r="C45" s="38" t="str">
        <f>IF('About Databook'!$A$15='About Databook'!$C$61,Toggle!B296,Toggle!R296)</f>
        <v>person</v>
      </c>
      <c r="D45" s="79">
        <v>6585</v>
      </c>
      <c r="E45" s="79">
        <v>6709</v>
      </c>
      <c r="F45" s="79">
        <v>10540</v>
      </c>
      <c r="G45" s="70">
        <v>10528</v>
      </c>
      <c r="H45" s="70">
        <v>9027</v>
      </c>
      <c r="I45" s="70">
        <v>9722</v>
      </c>
    </row>
    <row r="46" spans="2:9" x14ac:dyDescent="0.35">
      <c r="B46" s="49" t="str">
        <f>IF('About Databook'!$A$15='About Databook'!$C$61,Toggle!A297,Toggle!Q297)</f>
        <v>Women</v>
      </c>
      <c r="C46" s="38" t="str">
        <f>IF('About Databook'!$A$15='About Databook'!$C$61,Toggle!B297,Toggle!R297)</f>
        <v>person</v>
      </c>
      <c r="D46" s="79">
        <v>1101.4613411854102</v>
      </c>
      <c r="E46" s="79">
        <v>1122.2026025835867</v>
      </c>
      <c r="F46" s="79">
        <v>1763.0072188449849</v>
      </c>
      <c r="G46" s="70">
        <v>1761</v>
      </c>
      <c r="H46" s="70">
        <v>1446</v>
      </c>
      <c r="I46" s="70">
        <v>1445</v>
      </c>
    </row>
    <row r="47" spans="2:9" x14ac:dyDescent="0.35">
      <c r="B47" s="49" t="str">
        <f>IF('About Databook'!$A$15='About Databook'!$C$61,Toggle!A298,Toggle!Q298)</f>
        <v>Men</v>
      </c>
      <c r="C47" s="38" t="str">
        <f>IF('About Databook'!$A$15='About Databook'!$C$61,Toggle!B298,Toggle!R298)</f>
        <v>person</v>
      </c>
      <c r="D47" s="79">
        <v>5483.5386588145902</v>
      </c>
      <c r="E47" s="79">
        <v>5586.7973974164133</v>
      </c>
      <c r="F47" s="79">
        <v>8776.9927811550151</v>
      </c>
      <c r="G47" s="70">
        <v>8767</v>
      </c>
      <c r="H47" s="39">
        <v>7581</v>
      </c>
      <c r="I47" s="70">
        <v>8277</v>
      </c>
    </row>
    <row r="48" spans="2:9" x14ac:dyDescent="0.35">
      <c r="B48" s="44" t="str">
        <f>IF('About Databook'!$A$15='About Databook'!$C$61,Toggle!A299,Toggle!Q299)</f>
        <v>Part-time employees</v>
      </c>
      <c r="C48" s="38" t="str">
        <f>IF('About Databook'!$A$15='About Databook'!$C$61,Toggle!B299,Toggle!R299)</f>
        <v>person</v>
      </c>
      <c r="D48" s="79">
        <v>0</v>
      </c>
      <c r="E48" s="79">
        <v>0</v>
      </c>
      <c r="F48" s="79">
        <v>0</v>
      </c>
      <c r="G48" s="70">
        <v>0</v>
      </c>
      <c r="H48" s="70">
        <v>25</v>
      </c>
      <c r="I48" s="70">
        <v>46</v>
      </c>
    </row>
    <row r="49" spans="2:9" x14ac:dyDescent="0.35">
      <c r="B49" s="49" t="str">
        <f>IF('About Databook'!$A$15='About Databook'!$C$61,Toggle!A300,Toggle!Q300)</f>
        <v>Women</v>
      </c>
      <c r="C49" s="38" t="str">
        <f>IF('About Databook'!$A$15='About Databook'!$C$61,Toggle!B300,Toggle!R300)</f>
        <v>person</v>
      </c>
      <c r="D49" s="79">
        <v>0</v>
      </c>
      <c r="E49" s="79">
        <v>0</v>
      </c>
      <c r="F49" s="79">
        <v>0</v>
      </c>
      <c r="G49" s="70">
        <v>0</v>
      </c>
      <c r="H49" s="70">
        <v>5</v>
      </c>
      <c r="I49" s="70">
        <v>18</v>
      </c>
    </row>
    <row r="50" spans="2:9" x14ac:dyDescent="0.35">
      <c r="B50" s="49" t="str">
        <f>IF('About Databook'!$A$15='About Databook'!$C$61,Toggle!A301,Toggle!Q301)</f>
        <v>Men</v>
      </c>
      <c r="C50" s="38" t="str">
        <f>IF('About Databook'!$A$15='About Databook'!$C$61,Toggle!B301,Toggle!R301)</f>
        <v>person</v>
      </c>
      <c r="D50" s="79">
        <v>0</v>
      </c>
      <c r="E50" s="79">
        <v>0</v>
      </c>
      <c r="F50" s="79">
        <v>0</v>
      </c>
      <c r="G50" s="70">
        <v>0</v>
      </c>
      <c r="H50" s="70">
        <v>20</v>
      </c>
      <c r="I50" s="70">
        <v>28</v>
      </c>
    </row>
    <row r="51" spans="2:9" x14ac:dyDescent="0.35">
      <c r="B51" s="37"/>
      <c r="I51" s="77"/>
    </row>
    <row r="52" spans="2:9" x14ac:dyDescent="0.35">
      <c r="B52" s="43" t="str">
        <f>IF('About Databook'!$A$15='About Databook'!$C$61,Toggle!A303,Toggle!Q303)</f>
        <v>Staff composition by age group</v>
      </c>
      <c r="C52" s="32"/>
      <c r="D52" s="33"/>
      <c r="E52" s="33"/>
      <c r="F52" s="33"/>
      <c r="G52" s="33"/>
      <c r="H52" s="34"/>
      <c r="I52" s="183"/>
    </row>
    <row r="53" spans="2:9" x14ac:dyDescent="0.35">
      <c r="B53" s="37" t="str">
        <f>IF('About Databook'!$A$15='About Databook'!$C$61,Toggle!A304,Toggle!Q304)</f>
        <v>Employees under 30 years of age:</v>
      </c>
      <c r="C53" s="38" t="str">
        <f>IF('About Databook'!$A$15='About Databook'!$C$61,Toggle!B304,Toggle!R304)</f>
        <v>person</v>
      </c>
      <c r="D53" s="70">
        <v>1976</v>
      </c>
      <c r="E53" s="70">
        <v>2097</v>
      </c>
      <c r="F53" s="39">
        <v>2578</v>
      </c>
      <c r="G53" s="39">
        <v>2436</v>
      </c>
      <c r="H53" s="39">
        <v>2097</v>
      </c>
      <c r="I53" s="70">
        <v>1701</v>
      </c>
    </row>
    <row r="54" spans="2:9" x14ac:dyDescent="0.35">
      <c r="B54" s="46" t="str">
        <f>IF('About Databook'!$A$15='About Databook'!$C$61,Toggle!A305,Toggle!Q305)</f>
        <v>Percentage of employees under 30 years of age</v>
      </c>
      <c r="C54" s="38" t="str">
        <f>IF('About Databook'!$A$15='About Databook'!$C$61,Toggle!B305,Toggle!R305)</f>
        <v>%</v>
      </c>
      <c r="D54" s="78">
        <v>0.30007593014426726</v>
      </c>
      <c r="E54" s="78">
        <v>0.31256521091071693</v>
      </c>
      <c r="F54" s="71">
        <v>0.24459203036053132</v>
      </c>
      <c r="G54" s="71">
        <v>0.23138297872340424</v>
      </c>
      <c r="H54" s="71">
        <v>0.23166151126822801</v>
      </c>
      <c r="I54" s="78">
        <v>0.17414004914004913</v>
      </c>
    </row>
    <row r="55" spans="2:9" x14ac:dyDescent="0.35">
      <c r="B55" s="37" t="str">
        <f>IF('About Databook'!$A$15='About Databook'!$C$61,Toggle!A306,Toggle!Q306)</f>
        <v>Employees aged 30 to 50 years:</v>
      </c>
      <c r="C55" s="38" t="str">
        <f>IF('About Databook'!$A$15='About Databook'!$C$61,Toggle!B306,Toggle!R306)</f>
        <v>person</v>
      </c>
      <c r="D55" s="70">
        <v>3721</v>
      </c>
      <c r="E55" s="70">
        <v>3582</v>
      </c>
      <c r="F55" s="39">
        <v>6031</v>
      </c>
      <c r="G55" s="39">
        <v>6199</v>
      </c>
      <c r="H55" s="39">
        <v>5214</v>
      </c>
      <c r="I55" s="70">
        <v>6102</v>
      </c>
    </row>
    <row r="56" spans="2:9" x14ac:dyDescent="0.35">
      <c r="B56" s="46" t="str">
        <f>IF('About Databook'!$A$15='About Databook'!$C$61,Toggle!A307,Toggle!Q307)</f>
        <v>Proportion of employees aged 30 to 50 years</v>
      </c>
      <c r="C56" s="38" t="str">
        <f>IF('About Databook'!$A$15='About Databook'!$C$61,Toggle!B307,Toggle!R307)</f>
        <v>%</v>
      </c>
      <c r="D56" s="78">
        <v>0.56507213363705389</v>
      </c>
      <c r="E56" s="78">
        <v>0.5339096735728126</v>
      </c>
      <c r="F56" s="71">
        <v>0.57220113851992405</v>
      </c>
      <c r="G56" s="71">
        <v>0.58881079027355621</v>
      </c>
      <c r="H56" s="71">
        <v>0.57600530269553685</v>
      </c>
      <c r="I56" s="78">
        <v>0.62469287469287471</v>
      </c>
    </row>
    <row r="57" spans="2:9" x14ac:dyDescent="0.35">
      <c r="B57" s="37" t="str">
        <f>IF('About Databook'!$A$15='About Databook'!$C$61,Toggle!A308,Toggle!Q308)</f>
        <v>Employees over 50 years old:</v>
      </c>
      <c r="C57" s="38" t="str">
        <f>IF('About Databook'!$A$15='About Databook'!$C$61,Toggle!B308,Toggle!R308)</f>
        <v>person</v>
      </c>
      <c r="D57" s="70">
        <v>888</v>
      </c>
      <c r="E57" s="70">
        <v>1030</v>
      </c>
      <c r="F57" s="39">
        <v>1931</v>
      </c>
      <c r="G57" s="39">
        <v>1893</v>
      </c>
      <c r="H57" s="39">
        <v>1741</v>
      </c>
      <c r="I57" s="70">
        <v>1965</v>
      </c>
    </row>
    <row r="58" spans="2:9" x14ac:dyDescent="0.35">
      <c r="B58" s="46" t="str">
        <f>IF('About Databook'!$A$15='About Databook'!$C$61,Toggle!A309,Toggle!Q309)</f>
        <v>Percentage of employees over 50 years old</v>
      </c>
      <c r="C58" s="38" t="str">
        <f>IF('About Databook'!$A$15='About Databook'!$C$61,Toggle!B309,Toggle!R309)</f>
        <v>%</v>
      </c>
      <c r="D58" s="78">
        <v>0.1348519362186788</v>
      </c>
      <c r="E58" s="78">
        <v>0.15352511551647041</v>
      </c>
      <c r="F58" s="71">
        <v>0.18320683111954458</v>
      </c>
      <c r="G58" s="71">
        <v>0.17980623100303952</v>
      </c>
      <c r="H58" s="71">
        <v>0.19233318603623509</v>
      </c>
      <c r="I58" s="78">
        <v>0.20116707616707616</v>
      </c>
    </row>
    <row r="59" spans="2:9" x14ac:dyDescent="0.35">
      <c r="D59" s="104"/>
      <c r="E59" s="104"/>
      <c r="F59" s="104"/>
      <c r="G59" s="104"/>
      <c r="H59" s="104"/>
      <c r="I59" s="104"/>
    </row>
    <row r="60" spans="2:9" x14ac:dyDescent="0.35">
      <c r="B60" s="43" t="str">
        <f>IF('About Databook'!$A$15='About Databook'!$C$61,Toggle!A311,Toggle!Q311)</f>
        <v>Staff composition by gender</v>
      </c>
      <c r="C60" s="32"/>
      <c r="D60" s="33"/>
      <c r="E60" s="33"/>
      <c r="F60" s="33"/>
      <c r="G60" s="33"/>
      <c r="H60" s="34"/>
      <c r="I60" s="34" t="s">
        <v>434</v>
      </c>
    </row>
    <row r="61" spans="2:9" x14ac:dyDescent="0.35">
      <c r="B61" s="37" t="str">
        <f>IF('About Databook'!$A$15='About Databook'!$C$61,Toggle!A312,Toggle!Q312)</f>
        <v>Proportion of women in total staff</v>
      </c>
      <c r="C61" s="38" t="str">
        <f>IF('About Databook'!$A$15='About Databook'!$C$61,Toggle!B312,Toggle!R312)</f>
        <v>%</v>
      </c>
      <c r="D61" s="142">
        <v>0.19772209567198179</v>
      </c>
      <c r="E61" s="142">
        <v>0.19019227902817112</v>
      </c>
      <c r="F61" s="142">
        <v>0.18301707779886148</v>
      </c>
      <c r="G61" s="142">
        <v>0.20678191489361702</v>
      </c>
      <c r="H61" s="142">
        <v>0.16051701281484754</v>
      </c>
      <c r="I61" s="142">
        <v>0.14977477477477477</v>
      </c>
    </row>
    <row r="62" spans="2:9" x14ac:dyDescent="0.35">
      <c r="B62" s="37" t="str">
        <f>IF('About Databook'!$A$15='About Databook'!$C$61,Toggle!A313,Toggle!Q313)</f>
        <v>Percentage of women in senior management</v>
      </c>
      <c r="C62" s="38" t="str">
        <f>IF('About Databook'!$A$15='About Databook'!$C$61,Toggle!B313,Toggle!R313)</f>
        <v>%</v>
      </c>
      <c r="D62" s="103" t="s">
        <v>214</v>
      </c>
      <c r="E62" s="103" t="s">
        <v>214</v>
      </c>
      <c r="F62" s="142">
        <v>0.17100000000000001</v>
      </c>
      <c r="G62" s="142">
        <v>0.19600000000000001</v>
      </c>
      <c r="H62" s="142">
        <v>0.27710843373493976</v>
      </c>
      <c r="I62" s="142">
        <v>0.31395348837209303</v>
      </c>
    </row>
    <row r="63" spans="2:9" x14ac:dyDescent="0.35">
      <c r="B63" s="37" t="str">
        <f>IF('About Databook'!$A$15='About Databook'!$C$61,Toggle!A314,Toggle!Q314)</f>
        <v>Percentage of women functional managers</v>
      </c>
      <c r="C63" s="38" t="str">
        <f>IF('About Databook'!$A$15='About Databook'!$C$61,Toggle!B314,Toggle!R314)</f>
        <v>%</v>
      </c>
      <c r="D63" s="103" t="s">
        <v>214</v>
      </c>
      <c r="E63" s="103" t="s">
        <v>214</v>
      </c>
      <c r="F63" s="142">
        <v>0.22</v>
      </c>
      <c r="G63" s="142">
        <v>0.191</v>
      </c>
      <c r="H63" s="142">
        <v>0.18548387096774194</v>
      </c>
      <c r="I63" s="142">
        <v>0.16949152542372881</v>
      </c>
    </row>
    <row r="64" spans="2:9" x14ac:dyDescent="0.35">
      <c r="B64" s="37" t="str">
        <f>IF('About Databook'!$A$15='About Databook'!$C$61,Toggle!A315,Toggle!Q315)</f>
        <v>Proportion of female professionals</v>
      </c>
      <c r="C64" s="38" t="str">
        <f>IF('About Databook'!$A$15='About Databook'!$C$61,Toggle!B315,Toggle!R315)</f>
        <v>%</v>
      </c>
      <c r="D64" s="103" t="s">
        <v>214</v>
      </c>
      <c r="E64" s="103" t="s">
        <v>214</v>
      </c>
      <c r="F64" s="142">
        <v>0.39400000000000002</v>
      </c>
      <c r="G64" s="142">
        <v>0.34399999999999997</v>
      </c>
      <c r="H64" s="142">
        <v>0.32522522522522523</v>
      </c>
      <c r="I64" s="142">
        <v>0.33059735522115824</v>
      </c>
    </row>
    <row r="65" spans="2:9" x14ac:dyDescent="0.35">
      <c r="B65" s="37" t="str">
        <f>IF('About Databook'!$A$15='About Databook'!$C$61,Toggle!A316,Toggle!Q316)</f>
        <v>Proportion of female workers</v>
      </c>
      <c r="C65" s="38" t="str">
        <f>IF('About Databook'!$A$15='About Databook'!$C$61,Toggle!B316,Toggle!R316)</f>
        <v>%</v>
      </c>
      <c r="D65" s="103" t="s">
        <v>214</v>
      </c>
      <c r="E65" s="103" t="s">
        <v>214</v>
      </c>
      <c r="F65" s="142">
        <v>0.14699999999999999</v>
      </c>
      <c r="G65" s="142">
        <v>0.106</v>
      </c>
      <c r="H65" s="142">
        <v>9.8192867423636657E-2</v>
      </c>
      <c r="I65" s="142">
        <v>8.7865497076023397E-2</v>
      </c>
    </row>
    <row r="66" spans="2:9" x14ac:dyDescent="0.35">
      <c r="B66" s="37" t="str">
        <f>IF('About Databook'!$A$15='About Databook'!$C$61,Toggle!A317,Toggle!Q317)</f>
        <v>The pay gap between men and women</v>
      </c>
      <c r="C66" s="38" t="str">
        <f>IF('About Databook'!$A$15='About Databook'!$C$61,Toggle!B317,Toggle!R317)</f>
        <v>%</v>
      </c>
      <c r="D66" s="142">
        <v>0</v>
      </c>
      <c r="E66" s="142">
        <v>0</v>
      </c>
      <c r="F66" s="142">
        <v>0</v>
      </c>
      <c r="G66" s="142">
        <v>6.908645593357976E-2</v>
      </c>
      <c r="H66" s="142">
        <v>-3.060874951315995E-2</v>
      </c>
      <c r="I66" s="142">
        <v>-0.28349926229678912</v>
      </c>
    </row>
    <row r="67" spans="2:9" x14ac:dyDescent="0.35">
      <c r="D67" s="101"/>
      <c r="E67" s="101"/>
      <c r="F67" s="101"/>
      <c r="G67" s="101"/>
      <c r="H67" s="101"/>
      <c r="I67" s="101"/>
    </row>
    <row r="68" spans="2:9" x14ac:dyDescent="0.35">
      <c r="B68" s="43" t="str">
        <f>IF('About Databook'!$A$15='About Databook'!$C$61,Toggle!A319,Toggle!Q319)</f>
        <v>Staff training</v>
      </c>
      <c r="C68" s="32"/>
      <c r="D68" s="33"/>
      <c r="E68" s="33"/>
      <c r="F68" s="33"/>
      <c r="G68" s="33"/>
      <c r="H68" s="34"/>
      <c r="I68" s="34" t="s">
        <v>404</v>
      </c>
    </row>
    <row r="69" spans="2:9" x14ac:dyDescent="0.35">
      <c r="B69" s="37" t="str">
        <f>IF('About Databook'!$A$15='About Databook'!$C$61,Toggle!A320,Toggle!Q320)</f>
        <v>Number of employees trained</v>
      </c>
      <c r="C69" s="38" t="str">
        <f>IF('About Databook'!$A$15='About Databook'!$C$61,Toggle!B320,Toggle!R320)</f>
        <v>person</v>
      </c>
      <c r="D69" s="39">
        <v>2131</v>
      </c>
      <c r="E69" s="39">
        <v>3346</v>
      </c>
      <c r="F69" s="39">
        <v>10199</v>
      </c>
      <c r="G69" s="39">
        <v>7325</v>
      </c>
      <c r="H69" s="39">
        <v>5650</v>
      </c>
      <c r="I69" s="70">
        <v>6315</v>
      </c>
    </row>
    <row r="70" spans="2:9" x14ac:dyDescent="0.35">
      <c r="B70" s="37" t="str">
        <f>IF('About Databook'!$A$15='About Databook'!$C$61,Toggle!A321,Toggle!Q321)</f>
        <v>Average number of training hours per employee per year</v>
      </c>
      <c r="C70" s="38" t="str">
        <f>IF('About Databook'!$A$15='About Databook'!$C$61,Toggle!B321,Toggle!R321)</f>
        <v>unit</v>
      </c>
      <c r="D70" s="39">
        <v>9.8327272727272721</v>
      </c>
      <c r="E70" s="39">
        <v>12.363636363636363</v>
      </c>
      <c r="F70" s="39">
        <v>32.104545454545452</v>
      </c>
      <c r="G70" s="39">
        <v>23.436363636363637</v>
      </c>
      <c r="H70" s="39">
        <v>22</v>
      </c>
      <c r="I70" s="70">
        <v>43</v>
      </c>
    </row>
    <row r="71" spans="2:9" s="77" customFormat="1" x14ac:dyDescent="0.35">
      <c r="B71" s="110" t="str">
        <f>IF('About Databook'!$A$15='About Databook'!$C$61,Toggle!A322,Toggle!Q322)</f>
        <v>Breakdown by gender</v>
      </c>
      <c r="D71" s="70"/>
      <c r="E71" s="70"/>
      <c r="F71" s="70"/>
      <c r="G71" s="70"/>
      <c r="H71" s="70"/>
      <c r="I71" s="70"/>
    </row>
    <row r="72" spans="2:9" x14ac:dyDescent="0.35">
      <c r="B72" s="45" t="str">
        <f>IF('About Databook'!$A$15='About Databook'!$C$61,Toggle!A323,Toggle!Q323)</f>
        <v>Women</v>
      </c>
      <c r="C72" s="38" t="str">
        <f>IF('About Databook'!$A$15='About Databook'!$C$61,Toggle!B323,Toggle!R323)</f>
        <v>hours</v>
      </c>
      <c r="D72" s="70">
        <v>17</v>
      </c>
      <c r="E72" s="70">
        <v>51</v>
      </c>
      <c r="F72" s="70">
        <v>20</v>
      </c>
      <c r="G72" s="70">
        <v>23</v>
      </c>
      <c r="H72" s="39">
        <v>16.41</v>
      </c>
      <c r="I72" s="70">
        <v>40</v>
      </c>
    </row>
    <row r="73" spans="2:9" x14ac:dyDescent="0.35">
      <c r="B73" s="45" t="str">
        <f>IF('About Databook'!$A$15='About Databook'!$C$61,Toggle!A324,Toggle!Q324)</f>
        <v>Men</v>
      </c>
      <c r="C73" s="38" t="str">
        <f>IF('About Databook'!$A$15='About Databook'!$C$61,Toggle!B324,Toggle!R324)</f>
        <v>hours</v>
      </c>
      <c r="D73" s="70">
        <v>14</v>
      </c>
      <c r="E73" s="70">
        <v>47</v>
      </c>
      <c r="F73" s="70">
        <v>22</v>
      </c>
      <c r="G73" s="70">
        <v>26</v>
      </c>
      <c r="H73" s="39">
        <v>21.09</v>
      </c>
      <c r="I73" s="70">
        <v>43</v>
      </c>
    </row>
    <row r="74" spans="2:9" s="77" customFormat="1" x14ac:dyDescent="0.35">
      <c r="B74" s="110" t="str">
        <f>IF('About Databook'!$A$15='About Databook'!$C$61,Toggle!A325,Toggle!Q325)</f>
        <v>Breakdown by position</v>
      </c>
      <c r="D74" s="70"/>
      <c r="E74" s="70"/>
      <c r="F74" s="70"/>
      <c r="G74" s="70"/>
      <c r="H74" s="70"/>
      <c r="I74" s="70"/>
    </row>
    <row r="75" spans="2:9" x14ac:dyDescent="0.35">
      <c r="B75" s="45" t="str">
        <f>IF('About Databook'!$A$15='About Databook'!$C$61,Toggle!A326,Toggle!Q326)</f>
        <v>Managers and specialists</v>
      </c>
      <c r="C75" s="38" t="str">
        <f>IF('About Databook'!$A$15='About Databook'!$C$61,Toggle!B326,Toggle!R326)</f>
        <v>hours</v>
      </c>
      <c r="D75" s="70">
        <v>44</v>
      </c>
      <c r="E75" s="70">
        <v>110</v>
      </c>
      <c r="F75" s="70">
        <v>13</v>
      </c>
      <c r="G75" s="70">
        <v>26</v>
      </c>
      <c r="H75" s="39">
        <v>19.13</v>
      </c>
      <c r="I75" s="70">
        <v>35</v>
      </c>
    </row>
    <row r="76" spans="2:9" x14ac:dyDescent="0.35">
      <c r="B76" s="45" t="str">
        <f>IF('About Databook'!$A$15='About Databook'!$C$61,Toggle!A327,Toggle!Q327)</f>
        <v>Workers</v>
      </c>
      <c r="C76" s="38" t="str">
        <f>IF('About Databook'!$A$15='About Databook'!$C$61,Toggle!B327,Toggle!R327)</f>
        <v>hours</v>
      </c>
      <c r="D76" s="70">
        <v>10</v>
      </c>
      <c r="E76" s="70">
        <v>42</v>
      </c>
      <c r="F76" s="70">
        <v>27</v>
      </c>
      <c r="G76" s="70">
        <v>25</v>
      </c>
      <c r="H76" s="39">
        <v>20.18</v>
      </c>
      <c r="I76" s="70">
        <v>46</v>
      </c>
    </row>
    <row r="77" spans="2:9" x14ac:dyDescent="0.35">
      <c r="B77" s="37" t="str">
        <f>IF('About Databook'!$A$15='About Databook'!$C$61,Toggle!A328,Toggle!Q328)</f>
        <v>Total investment in training</v>
      </c>
      <c r="C77" s="38" t="str">
        <f>IF('About Databook'!$A$15='About Databook'!$C$61,Toggle!B328,Toggle!R328)</f>
        <v>million tenge</v>
      </c>
      <c r="D77" s="70">
        <v>93</v>
      </c>
      <c r="E77" s="70">
        <v>293</v>
      </c>
      <c r="F77" s="70">
        <v>580</v>
      </c>
      <c r="G77" s="70">
        <v>900</v>
      </c>
      <c r="H77" s="39">
        <v>690.8</v>
      </c>
      <c r="I77" s="70">
        <v>748</v>
      </c>
    </row>
    <row r="78" spans="2:9" x14ac:dyDescent="0.35">
      <c r="B78" s="37" t="str">
        <f>IF('About Databook'!$A$15='About Databook'!$C$61,Toggle!A329,Toggle!Q329)</f>
        <v>Investment volume in training one employee per year</v>
      </c>
      <c r="C78" s="38" t="str">
        <f>IF('About Databook'!$A$15='About Databook'!$C$61,Toggle!B329,Toggle!R329)</f>
        <v>tenge</v>
      </c>
      <c r="D78" s="70">
        <v>62000</v>
      </c>
      <c r="E78" s="70">
        <v>87567.244471010155</v>
      </c>
      <c r="F78" s="70">
        <v>56868.320423570942</v>
      </c>
      <c r="G78" s="70">
        <v>122866.89419795222</v>
      </c>
      <c r="H78" s="70">
        <v>122300</v>
      </c>
      <c r="I78" s="70">
        <v>118438</v>
      </c>
    </row>
    <row r="80" spans="2:9" x14ac:dyDescent="0.35">
      <c r="B80" s="43" t="str">
        <f>IF('About Databook'!$A$15='About Databook'!$C$61,Toggle!A331,Toggle!Q331)</f>
        <v>Additional information</v>
      </c>
      <c r="C80" s="32"/>
      <c r="D80" s="33"/>
      <c r="E80" s="33"/>
      <c r="F80" s="33"/>
      <c r="G80" s="33"/>
      <c r="H80" s="34"/>
      <c r="I80" s="34" t="s">
        <v>1438</v>
      </c>
    </row>
    <row r="81" spans="2:9" x14ac:dyDescent="0.35">
      <c r="B81" s="37" t="str">
        <f>IF('About Databook'!$A$15='About Databook'!$C$61,Toggle!A332,Toggle!Q332)</f>
        <v>Employees with disabilities</v>
      </c>
      <c r="C81" s="38" t="str">
        <f>IF('About Databook'!$A$15='About Databook'!$C$61,Toggle!B332,Toggle!R332)</f>
        <v>person</v>
      </c>
      <c r="D81" s="39">
        <v>218</v>
      </c>
      <c r="E81" s="39">
        <v>166</v>
      </c>
      <c r="F81" s="39">
        <v>151</v>
      </c>
      <c r="G81" s="39">
        <v>125</v>
      </c>
      <c r="H81" s="39">
        <v>102</v>
      </c>
      <c r="I81" s="70">
        <v>62</v>
      </c>
    </row>
    <row r="82" spans="2:9" x14ac:dyDescent="0.35">
      <c r="B82" s="37" t="str">
        <f>IF('About Databook'!$A$15='About Databook'!$C$61,Toggle!A333,Toggle!Q333)</f>
        <v>Number of employees who took parental leave:</v>
      </c>
      <c r="C82" s="38" t="str">
        <f>IF('About Databook'!$A$15='About Databook'!$C$61,Toggle!B333,Toggle!R333)</f>
        <v>person</v>
      </c>
      <c r="D82" s="39">
        <v>11</v>
      </c>
      <c r="E82" s="39">
        <v>9</v>
      </c>
      <c r="F82" s="39">
        <v>150</v>
      </c>
      <c r="G82" s="39">
        <v>240</v>
      </c>
      <c r="H82" s="39">
        <v>90</v>
      </c>
      <c r="I82" s="70">
        <v>44</v>
      </c>
    </row>
    <row r="83" spans="2:9" x14ac:dyDescent="0.35">
      <c r="B83" s="45" t="str">
        <f>IF('About Databook'!$A$15='About Databook'!$C$61,Toggle!A334,Toggle!Q334)</f>
        <v>Women</v>
      </c>
      <c r="C83" s="38" t="str">
        <f>IF('About Databook'!$A$15='About Databook'!$C$61,Toggle!B334,Toggle!R334)</f>
        <v>person</v>
      </c>
      <c r="D83" s="70">
        <v>11</v>
      </c>
      <c r="E83" s="70">
        <v>9</v>
      </c>
      <c r="F83" s="39">
        <v>149</v>
      </c>
      <c r="G83" s="39">
        <v>78</v>
      </c>
      <c r="H83" s="39">
        <v>87</v>
      </c>
      <c r="I83" s="70">
        <v>43</v>
      </c>
    </row>
    <row r="84" spans="2:9" x14ac:dyDescent="0.35">
      <c r="B84" s="45" t="str">
        <f>IF('About Databook'!$A$15='About Databook'!$C$61,Toggle!A335,Toggle!Q335)</f>
        <v>Men</v>
      </c>
      <c r="C84" s="38" t="str">
        <f>IF('About Databook'!$A$15='About Databook'!$C$61,Toggle!B335,Toggle!R335)</f>
        <v>person</v>
      </c>
      <c r="D84" s="70">
        <v>0</v>
      </c>
      <c r="E84" s="70">
        <v>0</v>
      </c>
      <c r="F84" s="39">
        <v>1</v>
      </c>
      <c r="G84" s="39">
        <v>162</v>
      </c>
      <c r="H84" s="39">
        <v>3</v>
      </c>
      <c r="I84" s="70">
        <v>1</v>
      </c>
    </row>
    <row r="85" spans="2:9" x14ac:dyDescent="0.35">
      <c r="B85" s="76" t="str">
        <f>IF('About Databook'!$A$15='About Databook'!$C$61,Toggle!A336,Toggle!Q336)</f>
        <v>Percentage of employees returning to work after parental leave</v>
      </c>
      <c r="C85" s="38" t="str">
        <f>IF('About Databook'!$A$15='About Databook'!$C$61,Toggle!B336,Toggle!R336)</f>
        <v>%</v>
      </c>
      <c r="D85" s="78">
        <v>1.6704631738800305E-3</v>
      </c>
      <c r="E85" s="78">
        <v>1.341481591891489E-3</v>
      </c>
      <c r="F85" s="71">
        <v>1.4231499051233396E-2</v>
      </c>
      <c r="G85" s="71">
        <v>0.02</v>
      </c>
      <c r="H85" s="71">
        <v>0.03</v>
      </c>
      <c r="I85" s="78">
        <v>2.9284984678243101E-2</v>
      </c>
    </row>
    <row r="86" spans="2:9" x14ac:dyDescent="0.35">
      <c r="F86" s="101"/>
      <c r="G86" s="101"/>
    </row>
    <row r="87" spans="2:9" x14ac:dyDescent="0.35">
      <c r="B87" s="43" t="str">
        <f>IF('About Databook'!$A$15='About Databook'!$C$61,Toggle!A338,Toggle!Q338)</f>
        <v>Remuneration</v>
      </c>
      <c r="C87" s="32"/>
      <c r="D87" s="33"/>
      <c r="E87" s="33"/>
      <c r="F87" s="33"/>
      <c r="G87" s="33"/>
      <c r="H87" s="34"/>
      <c r="I87" s="34" t="s">
        <v>96</v>
      </c>
    </row>
    <row r="88" spans="2:9" x14ac:dyDescent="0.35">
      <c r="B88" s="37" t="str">
        <f>IF('About Databook'!$A$15='About Databook'!$C$61,Toggle!A339,Toggle!Q339)</f>
        <v>Minimum wage of the RoK</v>
      </c>
      <c r="C88" s="40"/>
      <c r="D88" s="39"/>
      <c r="E88" s="39"/>
      <c r="F88" s="39"/>
      <c r="G88" s="39"/>
      <c r="H88" s="39"/>
      <c r="I88" s="39"/>
    </row>
    <row r="89" spans="2:9" x14ac:dyDescent="0.35">
      <c r="B89" s="45" t="str">
        <f>IF('About Databook'!$A$15='About Databook'!$C$61,Toggle!A340,Toggle!Q340)</f>
        <v>Women</v>
      </c>
      <c r="C89" s="38" t="str">
        <f>IF('About Databook'!$A$15='About Databook'!$C$61,Toggle!B340,Toggle!R340)</f>
        <v>tenge</v>
      </c>
      <c r="D89" s="79">
        <v>42500</v>
      </c>
      <c r="E89" s="79">
        <v>42500</v>
      </c>
      <c r="F89" s="70">
        <v>42500</v>
      </c>
      <c r="G89" s="70">
        <v>60000</v>
      </c>
      <c r="H89" s="70">
        <v>70000</v>
      </c>
      <c r="I89" s="70">
        <v>85000</v>
      </c>
    </row>
    <row r="90" spans="2:9" x14ac:dyDescent="0.35">
      <c r="B90" s="45" t="str">
        <f>IF('About Databook'!$A$15='About Databook'!$C$61,Toggle!A341,Toggle!Q341)</f>
        <v>Men</v>
      </c>
      <c r="C90" s="38" t="str">
        <f>IF('About Databook'!$A$15='About Databook'!$C$61,Toggle!B341,Toggle!R341)</f>
        <v>tenge</v>
      </c>
      <c r="D90" s="79">
        <v>42500</v>
      </c>
      <c r="E90" s="79">
        <v>42500</v>
      </c>
      <c r="F90" s="70">
        <v>42500</v>
      </c>
      <c r="G90" s="70">
        <v>60000</v>
      </c>
      <c r="H90" s="70">
        <v>70000</v>
      </c>
      <c r="I90" s="70">
        <v>85000</v>
      </c>
    </row>
    <row r="91" spans="2:9" x14ac:dyDescent="0.35">
      <c r="B91" s="37" t="str">
        <f>IF('About Databook'!$A$15='About Databook'!$C$61,Toggle!A342,Toggle!Q342)</f>
        <v>Average salary in the Company</v>
      </c>
      <c r="C91" s="38"/>
      <c r="D91" s="70"/>
      <c r="E91" s="70"/>
      <c r="F91" s="70"/>
      <c r="G91" s="70"/>
      <c r="H91" s="70"/>
      <c r="I91" s="70"/>
    </row>
    <row r="92" spans="2:9" x14ac:dyDescent="0.35">
      <c r="B92" s="45" t="str">
        <f>IF('About Databook'!$A$15='About Databook'!$C$61,Toggle!A343,Toggle!Q343)</f>
        <v>Women</v>
      </c>
      <c r="C92" s="38" t="str">
        <f>IF('About Databook'!$A$15='About Databook'!$C$61,Toggle!B343,Toggle!R343)</f>
        <v>tenge</v>
      </c>
      <c r="D92" s="79">
        <v>258124</v>
      </c>
      <c r="E92" s="79">
        <v>310707</v>
      </c>
      <c r="F92" s="372">
        <v>363527</v>
      </c>
      <c r="G92" s="70">
        <v>404197</v>
      </c>
      <c r="H92" s="70">
        <v>413172</v>
      </c>
      <c r="I92" s="70">
        <v>400206.20203703706</v>
      </c>
    </row>
    <row r="93" spans="2:9" x14ac:dyDescent="0.35">
      <c r="B93" s="45" t="str">
        <f>IF('About Databook'!$A$15='About Databook'!$C$61,Toggle!A344,Toggle!Q344)</f>
        <v>Men</v>
      </c>
      <c r="C93" s="38" t="str">
        <f>IF('About Databook'!$A$15='About Databook'!$C$61,Toggle!B344,Toggle!R344)</f>
        <v>tenge</v>
      </c>
      <c r="D93" s="79">
        <v>258124</v>
      </c>
      <c r="E93" s="79">
        <v>310707</v>
      </c>
      <c r="F93" s="70">
        <v>363527</v>
      </c>
      <c r="G93" s="70">
        <v>378077</v>
      </c>
      <c r="H93" s="70">
        <v>426218</v>
      </c>
      <c r="I93" s="70">
        <v>513664.36508113681</v>
      </c>
    </row>
    <row r="94" spans="2:9" x14ac:dyDescent="0.35">
      <c r="B94" s="37" t="str">
        <f>IF('About Databook'!$A$15='About Databook'!$C$61,Toggle!A345,Toggle!Q345)</f>
        <v>Average salary in the region of the RoK</v>
      </c>
      <c r="C94" s="38"/>
      <c r="D94" s="70"/>
      <c r="E94" s="70"/>
      <c r="F94" s="70"/>
      <c r="G94" s="70"/>
      <c r="H94" s="70"/>
      <c r="I94" s="70"/>
    </row>
    <row r="95" spans="2:9" x14ac:dyDescent="0.35">
      <c r="B95" s="45" t="str">
        <f>IF('About Databook'!$A$15='About Databook'!$C$61,Toggle!A346,Toggle!Q346)</f>
        <v>Women</v>
      </c>
      <c r="C95" s="38" t="str">
        <f>IF('About Databook'!$A$15='About Databook'!$C$61,Toggle!B346,Toggle!R346)</f>
        <v>tenge</v>
      </c>
      <c r="D95" s="79">
        <v>150779</v>
      </c>
      <c r="E95" s="79">
        <v>182679</v>
      </c>
      <c r="F95" s="79">
        <v>220160</v>
      </c>
      <c r="G95" s="79">
        <v>265643</v>
      </c>
      <c r="H95" s="70">
        <v>311217</v>
      </c>
      <c r="I95" s="70">
        <v>323500</v>
      </c>
    </row>
    <row r="96" spans="2:9" x14ac:dyDescent="0.35">
      <c r="B96" s="45" t="str">
        <f>IF('About Databook'!$A$15='About Databook'!$C$61,Toggle!A347,Toggle!Q347)</f>
        <v>Men</v>
      </c>
      <c r="C96" s="38" t="str">
        <f>IF('About Databook'!$A$15='About Databook'!$C$61,Toggle!B347,Toggle!R347)</f>
        <v>tenge</v>
      </c>
      <c r="D96" s="79">
        <v>222514</v>
      </c>
      <c r="E96" s="79">
        <v>243524</v>
      </c>
      <c r="F96" s="79">
        <v>281239</v>
      </c>
      <c r="G96" s="79">
        <v>355072</v>
      </c>
      <c r="H96" s="70">
        <v>418788</v>
      </c>
      <c r="I96" s="70">
        <v>402900</v>
      </c>
    </row>
    <row r="97" spans="2:9" x14ac:dyDescent="0.35">
      <c r="B97" s="360" t="str">
        <f>IF('About Databook'!$A$15='About Databook'!$C$61,Toggle!A348,Toggle!Q348)</f>
        <v>Ratio of the average company wage to the average wage in the RoK</v>
      </c>
      <c r="C97" s="38"/>
      <c r="D97" s="79"/>
      <c r="E97" s="79"/>
      <c r="F97" s="79"/>
      <c r="G97" s="79"/>
      <c r="H97" s="70"/>
      <c r="I97" s="70"/>
    </row>
    <row r="98" spans="2:9" x14ac:dyDescent="0.35">
      <c r="B98" s="45" t="str">
        <f>IF('About Databook'!$A$15='About Databook'!$C$61,Toggle!A349,Toggle!Q349)</f>
        <v>Women</v>
      </c>
      <c r="C98" s="38" t="str">
        <f>IF('About Databook'!$A$15='About Databook'!$C$61,Toggle!B349,Toggle!R349)</f>
        <v>tenge</v>
      </c>
      <c r="D98" s="180">
        <v>1.7119360123094065</v>
      </c>
      <c r="E98" s="180">
        <v>1.7008358924671145</v>
      </c>
      <c r="F98" s="180">
        <v>1.6511945857558139</v>
      </c>
      <c r="G98" s="180">
        <v>1.5215797141276073</v>
      </c>
      <c r="H98" s="180">
        <v>1.327600998660099</v>
      </c>
      <c r="I98" s="180">
        <v>1.2371134529738395</v>
      </c>
    </row>
    <row r="99" spans="2:9" x14ac:dyDescent="0.35">
      <c r="B99" s="45" t="str">
        <f>IF('About Databook'!$A$15='About Databook'!$C$61,Toggle!A350,Toggle!Q350)</f>
        <v>Men</v>
      </c>
      <c r="C99" s="38" t="str">
        <f>IF('About Databook'!$A$15='About Databook'!$C$61,Toggle!B350,Toggle!R350)</f>
        <v>tenge</v>
      </c>
      <c r="D99" s="180">
        <v>1.160034874210162</v>
      </c>
      <c r="E99" s="180">
        <v>1.2758783528522857</v>
      </c>
      <c r="F99" s="180">
        <v>1.292590999114632</v>
      </c>
      <c r="G99" s="180">
        <v>1.0647896764599856</v>
      </c>
      <c r="H99" s="180">
        <v>1.0177416735914113</v>
      </c>
      <c r="I99" s="180">
        <v>1.2749177589504512</v>
      </c>
    </row>
    <row r="101" spans="2:9" x14ac:dyDescent="0.35">
      <c r="B101" s="85" t="str">
        <f>IF('About Databook'!$A$15='About Databook'!$C$61,Toggle!A361,Toggle!Q361)</f>
        <v>Notes:</v>
      </c>
    </row>
    <row r="102" spans="2:9" x14ac:dyDescent="0.35">
      <c r="B102" s="85" t="str">
        <f>IF('About Databook'!$A$15='About Databook'!$C$61,Toggle!A362,Toggle!Q362)</f>
        <v>(1) The methodology for calculating the average number of training hours has been changed since 2024.</v>
      </c>
    </row>
    <row r="103" spans="2:9" x14ac:dyDescent="0.35">
      <c r="B103" s="85" t="str">
        <f>IF('About Databook'!$A$15='About Databook'!$C$61,Toggle!A363,Toggle!Q363)</f>
        <v>(2) The following approach is adopted for calculating the salary ratio in the company: the ratio of the average salary in the company to the average salary in the RoK.</v>
      </c>
    </row>
  </sheetData>
  <sheetProtection algorithmName="SHA-512" hashValue="tMb31lgZytlbeOy/8T5vz0CGDlzdZ+RFqlWD+cwlhf9GwUxE+eOvbsnPpzy5W+7fPIhkUQZZC3ehefcrHoL4TA==" saltValue="Hb2LILmx0l/4BRbuKqrSyg==" spinCount="100000" sheet="1" objects="1" scenarios="1" selectLockedCells="1" selectUnlockedCells="1"/>
  <phoneticPr fontId="1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0B86-A287-4324-90A3-E63CA097284F}">
  <sheetPr>
    <tabColor theme="5" tint="0.59999389629810485"/>
  </sheetPr>
  <dimension ref="B2:I26"/>
  <sheetViews>
    <sheetView showGridLines="0" zoomScale="130" zoomScaleNormal="130" workbookViewId="0">
      <pane xSplit="2" ySplit="4" topLeftCell="C5" activePane="bottomRight" state="frozen"/>
      <selection activeCell="O72" sqref="O72"/>
      <selection pane="topRight" activeCell="O72" sqref="O72"/>
      <selection pane="bottomLeft" activeCell="O72" sqref="O72"/>
      <selection pane="bottomRight" activeCell="C1" sqref="C1"/>
    </sheetView>
  </sheetViews>
  <sheetFormatPr defaultRowHeight="14.5" x14ac:dyDescent="0.35"/>
  <cols>
    <col min="1" max="1" width="2.1796875" customWidth="1"/>
    <col min="2" max="2" width="52.36328125" customWidth="1"/>
    <col min="3" max="3" width="8.54296875" bestFit="1" customWidth="1"/>
    <col min="4" max="8" width="12.453125" bestFit="1" customWidth="1"/>
    <col min="9" max="9" width="11.7265625" style="211" customWidth="1"/>
    <col min="10" max="10" width="2.453125" customWidth="1"/>
  </cols>
  <sheetData>
    <row r="2" spans="2:9" s="2" customFormat="1" ht="15.5" x14ac:dyDescent="0.3">
      <c r="B2" s="24" t="str">
        <f>IF('About Databook'!$A$15='About Databook'!$C$61,Toggle!A365,Toggle!Q365)</f>
        <v>Socio-economic development</v>
      </c>
      <c r="C2" s="21"/>
      <c r="D2" s="22"/>
      <c r="E2" s="22"/>
      <c r="F2" s="22"/>
      <c r="G2" s="22"/>
      <c r="H2" s="22"/>
      <c r="I2" s="22"/>
    </row>
    <row r="3" spans="2:9" ht="15" thickBot="1" x14ac:dyDescent="0.4"/>
    <row r="4" spans="2:9" s="4" customFormat="1" thickBot="1" x14ac:dyDescent="0.4">
      <c r="B4" s="29"/>
      <c r="C4" s="30" t="str">
        <f>IF('About Databook'!$A$15='About Databook'!$C$61,Toggle!B367,Toggle!R367)</f>
        <v>Unit</v>
      </c>
      <c r="D4" s="30">
        <v>2019</v>
      </c>
      <c r="E4" s="30">
        <v>2020</v>
      </c>
      <c r="F4" s="30">
        <v>2021</v>
      </c>
      <c r="G4" s="30">
        <v>2022</v>
      </c>
      <c r="H4" s="30">
        <v>2023</v>
      </c>
      <c r="I4" s="30">
        <v>2024</v>
      </c>
    </row>
    <row r="6" spans="2:9" s="5" customFormat="1" ht="14" x14ac:dyDescent="0.35">
      <c r="B6" s="31" t="str">
        <f>IF('About Databook'!$A$15='About Databook'!$C$61,Toggle!A369,Toggle!Q369)</f>
        <v>Production</v>
      </c>
      <c r="C6" s="32"/>
      <c r="D6" s="32"/>
      <c r="E6" s="32"/>
      <c r="F6" s="32"/>
      <c r="G6" s="34"/>
      <c r="H6" s="34"/>
      <c r="I6" s="34" t="s">
        <v>1204</v>
      </c>
    </row>
    <row r="7" spans="2:9" s="8" customFormat="1" x14ac:dyDescent="0.35">
      <c r="B7" s="42" t="str">
        <f>IF('About Databook'!$A$15='About Databook'!$C$61,Toggle!A370,Toggle!Q370)</f>
        <v>Ore mining</v>
      </c>
      <c r="C7" s="38" t="str">
        <f>IF('About Databook'!$A$15='About Databook'!$C$61,Toggle!B370,Toggle!R370)</f>
        <v>tons</v>
      </c>
      <c r="D7" s="180">
        <v>2965716</v>
      </c>
      <c r="E7" s="180">
        <v>14470496</v>
      </c>
      <c r="F7" s="180">
        <v>15937522</v>
      </c>
      <c r="G7" s="180">
        <v>16701606</v>
      </c>
      <c r="H7" s="180">
        <v>14047908</v>
      </c>
      <c r="I7" s="180">
        <v>15897068.366059581</v>
      </c>
    </row>
    <row r="8" spans="2:9" s="8" customFormat="1" ht="14.5" customHeight="1" x14ac:dyDescent="0.35">
      <c r="B8" s="44" t="str">
        <f>IF('About Databook'!$A$15='About Databook'!$C$61,Toggle!A371,Toggle!Q371)</f>
        <v>Open works</v>
      </c>
      <c r="C8" s="38" t="str">
        <f>IF('About Databook'!$A$15='About Databook'!$C$61,Toggle!B371,Toggle!R371)</f>
        <v>tons</v>
      </c>
      <c r="D8" s="181" t="s">
        <v>214</v>
      </c>
      <c r="E8" s="181" t="s">
        <v>214</v>
      </c>
      <c r="F8" s="180">
        <v>14826952</v>
      </c>
      <c r="G8" s="180">
        <v>15728914</v>
      </c>
      <c r="H8" s="180">
        <v>12926543</v>
      </c>
      <c r="I8" s="180">
        <v>14733097.778384564</v>
      </c>
    </row>
    <row r="9" spans="2:9" s="8" customFormat="1" x14ac:dyDescent="0.35">
      <c r="B9" s="44" t="str">
        <f>IF('About Databook'!$A$15='About Databook'!$C$61,Toggle!A372,Toggle!Q372)</f>
        <v>Underground works</v>
      </c>
      <c r="C9" s="38" t="str">
        <f>IF('About Databook'!$A$15='About Databook'!$C$61,Toggle!B372,Toggle!R372)</f>
        <v>tons</v>
      </c>
      <c r="D9" s="181" t="s">
        <v>214</v>
      </c>
      <c r="E9" s="181" t="s">
        <v>214</v>
      </c>
      <c r="F9" s="180">
        <v>1110570</v>
      </c>
      <c r="G9" s="180">
        <v>972692</v>
      </c>
      <c r="H9" s="180">
        <v>1121365</v>
      </c>
      <c r="I9" s="180">
        <v>1163970.5876750166</v>
      </c>
    </row>
    <row r="10" spans="2:9" s="8" customFormat="1" x14ac:dyDescent="0.35">
      <c r="B10" s="42" t="str">
        <f>IF('About Databook'!$A$15='About Databook'!$C$61,Toggle!A373,Toggle!Q373)</f>
        <v>Ore processing</v>
      </c>
      <c r="C10" s="38" t="str">
        <f>IF('About Databook'!$A$15='About Databook'!$C$61,Toggle!B373,Toggle!R373)</f>
        <v>tons</v>
      </c>
      <c r="D10" s="180">
        <v>3409482</v>
      </c>
      <c r="E10" s="180">
        <v>13457882</v>
      </c>
      <c r="F10" s="180">
        <v>13609055</v>
      </c>
      <c r="G10" s="180">
        <v>14168923</v>
      </c>
      <c r="H10" s="180">
        <v>14068506</v>
      </c>
      <c r="I10" s="180">
        <v>13842542.908907067</v>
      </c>
    </row>
    <row r="11" spans="2:9" s="8" customFormat="1" x14ac:dyDescent="0.35">
      <c r="B11" s="42" t="str">
        <f>IF('About Databook'!$A$15='About Databook'!$C$61,Toggle!A374,Toggle!Q374)</f>
        <v>Production</v>
      </c>
      <c r="C11" s="286" t="str">
        <f>IF('About Databook'!$A$15='About Databook'!$C$61,Toggle!B374,Toggle!R374)</f>
        <v>oz. gold eq.</v>
      </c>
      <c r="D11" s="180">
        <v>170155</v>
      </c>
      <c r="E11" s="180">
        <v>414579</v>
      </c>
      <c r="F11" s="180">
        <v>408926.35670191213</v>
      </c>
      <c r="G11" s="180">
        <v>525548.46620937495</v>
      </c>
      <c r="H11" s="180">
        <v>471693.34676410811</v>
      </c>
      <c r="I11" s="180">
        <v>513138.35790051165</v>
      </c>
    </row>
    <row r="12" spans="2:9" x14ac:dyDescent="0.35">
      <c r="D12" s="132"/>
      <c r="E12" s="132"/>
      <c r="F12" s="132"/>
      <c r="G12" s="132"/>
      <c r="H12" s="341"/>
      <c r="I12" s="132"/>
    </row>
    <row r="13" spans="2:9" s="8" customFormat="1" x14ac:dyDescent="0.35">
      <c r="B13" s="43" t="str">
        <f>IF('About Databook'!$A$15='About Databook'!$C$61,Toggle!A417,Toggle!Q417)</f>
        <v>Share of purchases from local suppliers</v>
      </c>
      <c r="C13" s="32"/>
      <c r="D13" s="184"/>
      <c r="E13" s="184"/>
      <c r="F13" s="184"/>
      <c r="G13" s="183"/>
      <c r="H13" s="183"/>
      <c r="I13" s="183" t="s">
        <v>419</v>
      </c>
    </row>
    <row r="14" spans="2:9" x14ac:dyDescent="0.35">
      <c r="B14" s="159" t="str">
        <f>IF('About Databook'!$A$15='About Databook'!$C$61,Toggle!A418,Toggle!Q418)</f>
        <v>Total purchase amount (1)</v>
      </c>
      <c r="C14" s="87" t="str">
        <f>IF('About Databook'!$A$15='About Databook'!$C$61,Toggle!B418,Toggle!R418)</f>
        <v>thou. tenge</v>
      </c>
      <c r="D14" s="185" t="s">
        <v>214</v>
      </c>
      <c r="E14" s="185" t="s">
        <v>214</v>
      </c>
      <c r="F14" s="186">
        <v>69396792.650000006</v>
      </c>
      <c r="G14" s="186">
        <v>104119415.75</v>
      </c>
      <c r="H14" s="186">
        <v>135828409</v>
      </c>
      <c r="I14" s="186">
        <v>123229750.70660833</v>
      </c>
    </row>
    <row r="15" spans="2:9" x14ac:dyDescent="0.35">
      <c r="B15" s="160" t="str">
        <f>IF('About Databook'!$A$15='About Databook'!$C$61,Toggle!A419,Toggle!Q419)</f>
        <v>Amount of goods purchased</v>
      </c>
      <c r="C15" s="87" t="str">
        <f>IF('About Databook'!$A$15='About Databook'!$C$61,Toggle!B419,Toggle!R419)</f>
        <v>thou. tenge</v>
      </c>
      <c r="D15" s="185" t="s">
        <v>214</v>
      </c>
      <c r="E15" s="185" t="s">
        <v>214</v>
      </c>
      <c r="F15" s="186">
        <v>26837516.699999999</v>
      </c>
      <c r="G15" s="186">
        <v>27477724.579999998</v>
      </c>
      <c r="H15" s="186">
        <v>29819267</v>
      </c>
      <c r="I15" s="186">
        <v>17351451.991028335</v>
      </c>
    </row>
    <row r="16" spans="2:9" x14ac:dyDescent="0.35">
      <c r="B16" s="160" t="str">
        <f>IF('About Databook'!$A$15='About Databook'!$C$61,Toggle!A420,Toggle!Q420)</f>
        <v>Amount of purchase of works</v>
      </c>
      <c r="C16" s="87" t="str">
        <f>IF('About Databook'!$A$15='About Databook'!$C$61,Toggle!B420,Toggle!R420)</f>
        <v>thou. tenge</v>
      </c>
      <c r="D16" s="185" t="s">
        <v>214</v>
      </c>
      <c r="E16" s="185" t="s">
        <v>214</v>
      </c>
      <c r="F16" s="186">
        <v>1329889.08</v>
      </c>
      <c r="G16" s="186">
        <v>53461121.109999999</v>
      </c>
      <c r="H16" s="186">
        <v>9291322</v>
      </c>
      <c r="I16" s="186">
        <v>23003216.453779999</v>
      </c>
    </row>
    <row r="17" spans="2:9" x14ac:dyDescent="0.35">
      <c r="B17" s="160" t="str">
        <f>IF('About Databook'!$A$15='About Databook'!$C$61,Toggle!A421,Toggle!Q421)</f>
        <v>Amount of services purchased</v>
      </c>
      <c r="C17" s="158" t="str">
        <f>IF('About Databook'!$A$15='About Databook'!$C$61,Toggle!B421,Toggle!R421)</f>
        <v>thou. tenge</v>
      </c>
      <c r="D17" s="185" t="s">
        <v>214</v>
      </c>
      <c r="E17" s="185" t="s">
        <v>214</v>
      </c>
      <c r="F17" s="186">
        <v>41229386.869999997</v>
      </c>
      <c r="G17" s="186">
        <v>23180570.059999999</v>
      </c>
      <c r="H17" s="186">
        <v>96717820</v>
      </c>
      <c r="I17" s="186">
        <v>82875082.261799991</v>
      </c>
    </row>
    <row r="18" spans="2:9" x14ac:dyDescent="0.35">
      <c r="B18" s="150" t="str">
        <f>IF('About Databook'!$A$15='About Databook'!$C$61,Toggle!A422,Toggle!Q422)</f>
        <v>Share of purchases with local content</v>
      </c>
      <c r="C18" s="158" t="str">
        <f>IF('About Databook'!$A$15='About Databook'!$C$61,Toggle!B422,Toggle!R422)</f>
        <v>%</v>
      </c>
      <c r="D18" s="162" t="s">
        <v>214</v>
      </c>
      <c r="E18" s="162" t="s">
        <v>214</v>
      </c>
      <c r="F18" s="161">
        <v>0.70651098627164</v>
      </c>
      <c r="G18" s="161">
        <v>0.85755041855233427</v>
      </c>
      <c r="H18" s="161">
        <v>0.89242721064339348</v>
      </c>
      <c r="I18" s="161">
        <v>0.96534471829694191</v>
      </c>
    </row>
    <row r="19" spans="2:9" x14ac:dyDescent="0.35">
      <c r="B19" s="160" t="str">
        <f>IF('About Databook'!$A$15='About Databook'!$C$61,Toggle!A423,Toggle!Q423)</f>
        <v>Products</v>
      </c>
      <c r="C19" s="158" t="str">
        <f>IF('About Databook'!$A$15='About Databook'!$C$61,Toggle!B423,Toggle!R423)</f>
        <v>%</v>
      </c>
      <c r="D19" s="187" t="s">
        <v>214</v>
      </c>
      <c r="E19" s="187" t="s">
        <v>214</v>
      </c>
      <c r="F19" s="316">
        <v>0.2626</v>
      </c>
      <c r="G19" s="316">
        <v>0.46139999999999998</v>
      </c>
      <c r="H19" s="316">
        <v>0.51</v>
      </c>
      <c r="I19" s="316">
        <v>0.7538978451403906</v>
      </c>
    </row>
    <row r="20" spans="2:9" s="53" customFormat="1" x14ac:dyDescent="0.35">
      <c r="B20" s="160" t="str">
        <f>IF('About Databook'!$A$15='About Databook'!$C$61,Toggle!A424,Toggle!Q424)</f>
        <v>Works</v>
      </c>
      <c r="C20" s="158" t="str">
        <f>IF('About Databook'!$A$15='About Databook'!$C$61,Toggle!B424,Toggle!R424)</f>
        <v>%</v>
      </c>
      <c r="D20" s="187" t="s">
        <v>214</v>
      </c>
      <c r="E20" s="187" t="s">
        <v>214</v>
      </c>
      <c r="F20" s="317">
        <v>1</v>
      </c>
      <c r="G20" s="317">
        <v>0.99970000000000003</v>
      </c>
      <c r="H20" s="317">
        <v>1</v>
      </c>
      <c r="I20" s="316">
        <v>1</v>
      </c>
    </row>
    <row r="21" spans="2:9" x14ac:dyDescent="0.35">
      <c r="B21" s="160" t="str">
        <f>IF('About Databook'!$A$15='About Databook'!$C$61,Toggle!A425,Toggle!Q425)</f>
        <v>Services</v>
      </c>
      <c r="C21" s="158" t="str">
        <f>IF('About Databook'!$A$15='About Databook'!$C$61,Toggle!B425,Toggle!R425)</f>
        <v>%</v>
      </c>
      <c r="D21" s="187" t="s">
        <v>214</v>
      </c>
      <c r="E21" s="187" t="s">
        <v>214</v>
      </c>
      <c r="F21" s="316">
        <v>0.98599999999999999</v>
      </c>
      <c r="G21" s="316">
        <v>0.99929999999999997</v>
      </c>
      <c r="H21" s="316">
        <v>1</v>
      </c>
      <c r="I21" s="316">
        <v>0.99999599397079386</v>
      </c>
    </row>
    <row r="23" spans="2:9" x14ac:dyDescent="0.35">
      <c r="B23" s="42" t="str">
        <f>IF('About Databook'!$A$15='About Databook'!$C$61,Toggle!A427,Toggle!Q427)</f>
        <v>Notes:</v>
      </c>
    </row>
    <row r="24" spans="2:9" x14ac:dyDescent="0.35">
      <c r="B24" s="85" t="str">
        <f>IF('About Databook'!$A$15='About Databook'!$C$61,Toggle!A428,Toggle!Q428)</f>
        <v>(1) The specified amounts for goods, works, and services are within the framework of subsoil use contracts.</v>
      </c>
      <c r="F24" s="102"/>
    </row>
    <row r="26" spans="2:9" x14ac:dyDescent="0.35">
      <c r="H26" s="3"/>
      <c r="I26" s="3"/>
    </row>
  </sheetData>
  <sheetProtection algorithmName="SHA-512" hashValue="eZE4mDI0578MlGpb+RcDd1sSAjZcXBVcsCDKeq60L0jK2xG5xWa5etiwYEiEhKJ2Zm6cYy/EQEpMqQC31bjyGA==" saltValue="eDlTCDxLzHQfC6cR2bs/QA==" spinCount="100000" sheet="1" objects="1" scenarios="1" selectLockedCells="1" selectUnlockedCells="1"/>
  <phoneticPr fontId="1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E5574-0207-441D-A337-B1C554471AAD}">
  <sheetPr>
    <tabColor theme="5" tint="0.59999389629810485"/>
  </sheetPr>
  <dimension ref="B2:J93"/>
  <sheetViews>
    <sheetView showGridLines="0" zoomScale="115" zoomScaleNormal="115" workbookViewId="0">
      <pane ySplit="4" topLeftCell="A17" activePane="bottomLeft" state="frozen"/>
      <selection activeCell="O72" sqref="O72"/>
      <selection pane="bottomLeft" activeCell="B1" sqref="B1"/>
    </sheetView>
  </sheetViews>
  <sheetFormatPr defaultRowHeight="14.5" x14ac:dyDescent="0.35"/>
  <cols>
    <col min="1" max="1" width="2.54296875" customWidth="1"/>
    <col min="2" max="2" width="63.1796875" customWidth="1"/>
    <col min="3" max="3" width="8.453125" bestFit="1" customWidth="1"/>
    <col min="6" max="6" width="9" bestFit="1" customWidth="1"/>
    <col min="7" max="7" width="9.81640625" bestFit="1" customWidth="1"/>
    <col min="8" max="8" width="9.08984375" bestFit="1" customWidth="1"/>
    <col min="9" max="9" width="9.81640625" style="211" bestFit="1" customWidth="1"/>
    <col min="10" max="10" width="1.7265625" customWidth="1"/>
    <col min="11" max="11" width="8.7265625" customWidth="1"/>
    <col min="12" max="12" width="8.81640625" customWidth="1"/>
  </cols>
  <sheetData>
    <row r="2" spans="2:10" s="2" customFormat="1" ht="15.5" x14ac:dyDescent="0.3">
      <c r="B2" s="24" t="str">
        <f>IF('About Databook'!$A$15='About Databook'!$C$61,Toggle!A431,Toggle!Q431)</f>
        <v>Local communities</v>
      </c>
      <c r="C2" s="21"/>
      <c r="D2" s="22"/>
      <c r="E2" s="22"/>
      <c r="F2" s="22"/>
      <c r="G2" s="22"/>
      <c r="H2" s="22"/>
      <c r="I2" s="22"/>
    </row>
    <row r="3" spans="2:10" ht="15" thickBot="1" x14ac:dyDescent="0.4"/>
    <row r="4" spans="2:10" s="4" customFormat="1" thickBot="1" x14ac:dyDescent="0.4">
      <c r="B4" s="29"/>
      <c r="C4" s="30" t="str">
        <f>IF('About Databook'!$A$15='About Databook'!$C$61,Toggle!B433,Toggle!R433)</f>
        <v>Unit</v>
      </c>
      <c r="D4" s="30">
        <v>2019</v>
      </c>
      <c r="E4" s="30">
        <v>2020</v>
      </c>
      <c r="F4" s="30">
        <v>2021</v>
      </c>
      <c r="G4" s="30">
        <v>2022</v>
      </c>
      <c r="H4" s="30">
        <v>2023</v>
      </c>
      <c r="I4" s="30">
        <v>2024</v>
      </c>
    </row>
    <row r="6" spans="2:10" s="5" customFormat="1" ht="14" x14ac:dyDescent="0.35">
      <c r="B6" s="31" t="str">
        <f>IF('About Databook'!$A$15='About Databook'!$C$61,Toggle!A435,Toggle!Q435)</f>
        <v>Social investment</v>
      </c>
      <c r="C6" s="32"/>
      <c r="D6" s="32"/>
      <c r="E6" s="32"/>
      <c r="F6" s="32"/>
      <c r="G6" s="34"/>
      <c r="H6" s="34"/>
      <c r="I6" s="34" t="s">
        <v>1374</v>
      </c>
    </row>
    <row r="7" spans="2:10" x14ac:dyDescent="0.35">
      <c r="B7" s="42" t="str">
        <f>IF('About Databook'!$A$15='About Databook'!$C$61,Toggle!A436,Toggle!Q436)</f>
        <v>Volume of investments in the social sphere:</v>
      </c>
      <c r="C7" s="54" t="str">
        <f>IF('About Databook'!$A$15='About Databook'!$C$61,Toggle!B436,Toggle!R436)</f>
        <v>thou. tenge</v>
      </c>
      <c r="D7" s="70">
        <v>222691</v>
      </c>
      <c r="E7" s="70">
        <v>328847</v>
      </c>
      <c r="F7" s="70">
        <v>1643112.0788999998</v>
      </c>
      <c r="G7" s="70">
        <v>1621804.0991499999</v>
      </c>
      <c r="H7" s="70">
        <v>1173143.6707600001</v>
      </c>
      <c r="I7" s="70">
        <v>6160486.113020001</v>
      </c>
      <c r="J7" s="8"/>
    </row>
    <row r="8" spans="2:10" x14ac:dyDescent="0.35">
      <c r="B8" s="44" t="str">
        <f>IF('About Databook'!$A$15='About Databook'!$C$61,Toggle!A437,Toggle!Q437)</f>
        <v>Contractual obligations</v>
      </c>
      <c r="C8" s="54" t="str">
        <f>IF('About Databook'!$A$15='About Databook'!$C$61,Toggle!B437,Toggle!R437)</f>
        <v>thou. tenge</v>
      </c>
      <c r="D8" s="121">
        <v>222691</v>
      </c>
      <c r="E8" s="121">
        <v>328847</v>
      </c>
      <c r="F8" s="121">
        <v>308605.15999999997</v>
      </c>
      <c r="G8" s="121">
        <v>281057</v>
      </c>
      <c r="H8" s="70">
        <v>480557</v>
      </c>
      <c r="I8" s="70">
        <v>550411</v>
      </c>
      <c r="J8" s="8"/>
    </row>
    <row r="9" spans="2:10" x14ac:dyDescent="0.35">
      <c r="B9" s="44" t="str">
        <f>IF('About Databook'!$A$15='About Databook'!$C$61,Toggle!A438,Toggle!Q438)</f>
        <v>Over-contract investments</v>
      </c>
      <c r="C9" s="54" t="str">
        <f>IF('About Databook'!$A$15='About Databook'!$C$61,Toggle!B438,Toggle!R438)</f>
        <v>thou. tenge</v>
      </c>
      <c r="D9" s="79" t="s">
        <v>214</v>
      </c>
      <c r="E9" s="79" t="s">
        <v>214</v>
      </c>
      <c r="F9" s="70">
        <v>348506.91889999999</v>
      </c>
      <c r="G9" s="70">
        <v>1092747.0991499999</v>
      </c>
      <c r="H9" s="70">
        <v>172586.67076000001</v>
      </c>
      <c r="I9" s="70">
        <v>5229922.3043500008</v>
      </c>
      <c r="J9" s="8"/>
    </row>
    <row r="10" spans="2:10" x14ac:dyDescent="0.35">
      <c r="B10" s="49" t="str">
        <f>IF('About Databook'!$A$15='About Databook'!$C$61,Toggle!A439,Toggle!Q439)</f>
        <v>Sport</v>
      </c>
      <c r="C10" s="54" t="str">
        <f>IF('About Databook'!$A$15='About Databook'!$C$61,Toggle!B439,Toggle!R439)</f>
        <v>thou. tenge</v>
      </c>
      <c r="D10" s="79" t="s">
        <v>214</v>
      </c>
      <c r="E10" s="79" t="s">
        <v>214</v>
      </c>
      <c r="F10" s="121">
        <v>250</v>
      </c>
      <c r="G10" s="121">
        <v>8000</v>
      </c>
      <c r="H10" s="121">
        <v>6036</v>
      </c>
      <c r="I10" s="121">
        <v>15000</v>
      </c>
      <c r="J10" s="8"/>
    </row>
    <row r="11" spans="2:10" x14ac:dyDescent="0.35">
      <c r="B11" s="49" t="str">
        <f>IF('About Databook'!$A$15='About Databook'!$C$61,Toggle!A440,Toggle!Q440)</f>
        <v>Healthcare</v>
      </c>
      <c r="C11" s="54" t="str">
        <f>IF('About Databook'!$A$15='About Databook'!$C$61,Toggle!B440,Toggle!R440)</f>
        <v>thou. tenge</v>
      </c>
      <c r="D11" s="79" t="s">
        <v>214</v>
      </c>
      <c r="E11" s="79" t="s">
        <v>214</v>
      </c>
      <c r="F11" s="121">
        <v>95647.823000000004</v>
      </c>
      <c r="G11" s="121">
        <v>247122.84899999999</v>
      </c>
      <c r="H11" s="121">
        <v>2367.2179999999998</v>
      </c>
      <c r="I11" s="121">
        <v>13800</v>
      </c>
      <c r="J11" s="8"/>
    </row>
    <row r="12" spans="2:10" x14ac:dyDescent="0.35">
      <c r="B12" s="49" t="str">
        <f>IF('About Databook'!$A$15='About Databook'!$C$61,Toggle!A441,Toggle!Q441)</f>
        <v>Education</v>
      </c>
      <c r="C12" s="54" t="str">
        <f>IF('About Databook'!$A$15='About Databook'!$C$61,Toggle!B441,Toggle!R441)</f>
        <v>thou. tenge</v>
      </c>
      <c r="D12" s="79" t="s">
        <v>214</v>
      </c>
      <c r="E12" s="79" t="s">
        <v>214</v>
      </c>
      <c r="F12" s="121">
        <v>80965.45968</v>
      </c>
      <c r="G12" s="121">
        <v>299620.38386</v>
      </c>
      <c r="H12" s="121">
        <v>8680.8799999999992</v>
      </c>
      <c r="I12" s="121">
        <v>7280.0309999999999</v>
      </c>
      <c r="J12" s="8"/>
    </row>
    <row r="13" spans="2:10" x14ac:dyDescent="0.35">
      <c r="B13" s="49" t="str">
        <f>IF('About Databook'!$A$15='About Databook'!$C$61,Toggle!A442,Toggle!Q442)</f>
        <v>Social infrastructure of settlements</v>
      </c>
      <c r="C13" s="54" t="str">
        <f>IF('About Databook'!$A$15='About Databook'!$C$61,Toggle!B442,Toggle!R442)</f>
        <v>thou. tenge</v>
      </c>
      <c r="D13" s="79" t="s">
        <v>214</v>
      </c>
      <c r="E13" s="79" t="s">
        <v>214</v>
      </c>
      <c r="F13" s="121">
        <v>162731.87822000001</v>
      </c>
      <c r="G13" s="121">
        <v>439868.22829</v>
      </c>
      <c r="H13" s="121">
        <v>121290.34476000001</v>
      </c>
      <c r="I13" s="121">
        <v>139751.391</v>
      </c>
      <c r="J13" s="8"/>
    </row>
    <row r="14" spans="2:10" x14ac:dyDescent="0.35">
      <c r="B14" s="49" t="str">
        <f>IF('About Databook'!$A$15='About Databook'!$C$61,Toggle!A443,Toggle!Q443)</f>
        <v>Charity (1)</v>
      </c>
      <c r="C14" s="54" t="str">
        <f>IF('About Databook'!$A$15='About Databook'!$C$61,Toggle!B443,Toggle!R443)</f>
        <v>thou. tenge</v>
      </c>
      <c r="D14" s="79" t="s">
        <v>214</v>
      </c>
      <c r="E14" s="79" t="s">
        <v>214</v>
      </c>
      <c r="F14" s="121">
        <v>7773.7579999999998</v>
      </c>
      <c r="G14" s="121">
        <v>54249.495000000003</v>
      </c>
      <c r="H14" s="121">
        <v>31113.341</v>
      </c>
      <c r="I14" s="121">
        <v>4988225.2283500005</v>
      </c>
      <c r="J14" s="8"/>
    </row>
    <row r="15" spans="2:10" x14ac:dyDescent="0.35">
      <c r="B15" s="49" t="str">
        <f>IF('About Databook'!$A$15='About Databook'!$C$61,Toggle!A444,Toggle!Q444)</f>
        <v>Holidays</v>
      </c>
      <c r="C15" s="54" t="str">
        <f>IF('About Databook'!$A$15='About Databook'!$C$61,Toggle!B444,Toggle!R444)</f>
        <v>thou. tenge</v>
      </c>
      <c r="D15" s="79" t="s">
        <v>214</v>
      </c>
      <c r="E15" s="79" t="s">
        <v>214</v>
      </c>
      <c r="F15" s="121">
        <v>1138</v>
      </c>
      <c r="G15" s="121">
        <v>43886.142999999996</v>
      </c>
      <c r="H15" s="121">
        <v>3098.8870000000002</v>
      </c>
      <c r="I15" s="121">
        <v>65865.653999999995</v>
      </c>
      <c r="J15" s="8"/>
    </row>
    <row r="16" spans="2:10" x14ac:dyDescent="0.35">
      <c r="B16" s="44" t="str">
        <f>IF('About Databook'!$A$15='About Databook'!$C$61,Toggle!A445,Toggle!Q445)</f>
        <v>Relocation</v>
      </c>
      <c r="C16" s="54" t="str">
        <f>IF('About Databook'!$A$15='About Databook'!$C$61,Toggle!B445,Toggle!R445)</f>
        <v>thou. tenge</v>
      </c>
      <c r="D16" s="79" t="s">
        <v>214</v>
      </c>
      <c r="E16" s="79" t="s">
        <v>214</v>
      </c>
      <c r="F16" s="121">
        <v>986000</v>
      </c>
      <c r="G16" s="70">
        <v>248000</v>
      </c>
      <c r="H16" s="70">
        <v>520000</v>
      </c>
      <c r="I16" s="70">
        <v>380152.80866999994</v>
      </c>
      <c r="J16" s="8"/>
    </row>
    <row r="17" spans="2:10" ht="25" customHeight="1" x14ac:dyDescent="0.35">
      <c r="B17" s="42" t="str">
        <f>IF('About Databook'!$A$15='About Databook'!$C$61,Toggle!A446,Toggle!Q446)</f>
        <v>Total amount of cash payments to political parties, organizations and their representatives</v>
      </c>
      <c r="C17" s="54" t="str">
        <f>IF('About Databook'!$A$15='About Databook'!$C$61,Toggle!B446,Toggle!R446)</f>
        <v>thou. tenge</v>
      </c>
      <c r="D17" s="70">
        <v>0</v>
      </c>
      <c r="E17" s="70">
        <v>0</v>
      </c>
      <c r="F17" s="70">
        <v>0</v>
      </c>
      <c r="G17" s="70">
        <v>0</v>
      </c>
      <c r="H17" s="70">
        <v>0</v>
      </c>
      <c r="I17" s="70">
        <v>0</v>
      </c>
    </row>
    <row r="18" spans="2:10" x14ac:dyDescent="0.35">
      <c r="B18" s="42" t="str">
        <f>IF('About Databook'!$A$15='About Databook'!$C$61,Toggle!A447,Toggle!Q447)</f>
        <v>Total amount of cash payments to industry associations (2)</v>
      </c>
      <c r="C18" s="54" t="str">
        <f>IF('About Databook'!$A$15='About Databook'!$C$61,Toggle!B447,Toggle!R447)</f>
        <v>thou. tenge</v>
      </c>
      <c r="D18" s="70"/>
      <c r="E18" s="70"/>
      <c r="F18" s="70">
        <v>26385.205000000002</v>
      </c>
      <c r="G18" s="70">
        <v>29742.916000000001</v>
      </c>
      <c r="H18" s="70">
        <v>42758.983999999997</v>
      </c>
      <c r="I18" s="70">
        <v>77757.020999999993</v>
      </c>
    </row>
    <row r="19" spans="2:10" x14ac:dyDescent="0.35">
      <c r="B19" s="42" t="str">
        <f>IF('About Databook'!$A$15='About Databook'!$C$61,Toggle!A448,Toggle!Q448)</f>
        <v>Total amount of cash payments to international initiatives</v>
      </c>
      <c r="C19" s="54" t="str">
        <f>IF('About Databook'!$A$15='About Databook'!$C$61,Toggle!B448,Toggle!R448)</f>
        <v>thou. tenge</v>
      </c>
      <c r="D19" s="70">
        <v>0</v>
      </c>
      <c r="E19" s="70">
        <v>0</v>
      </c>
      <c r="F19" s="70">
        <v>0</v>
      </c>
      <c r="G19" s="70">
        <v>3469.875</v>
      </c>
      <c r="H19" s="70">
        <v>3409.2</v>
      </c>
      <c r="I19" s="121">
        <v>3860.9999999999995</v>
      </c>
    </row>
    <row r="20" spans="2:10" s="211" customFormat="1" x14ac:dyDescent="0.35">
      <c r="B20" s="42"/>
      <c r="C20" s="54"/>
      <c r="D20" s="70"/>
      <c r="E20" s="70"/>
      <c r="F20" s="70"/>
      <c r="G20" s="70"/>
      <c r="H20" s="70"/>
      <c r="I20" s="70"/>
    </row>
    <row r="21" spans="2:10" s="5" customFormat="1" x14ac:dyDescent="0.35">
      <c r="B21" s="31" t="str">
        <f>IF('About Databook'!$A$15='About Databook'!$C$61,Toggle!A450,Toggle!Q450)</f>
        <v>Interaction with local communities</v>
      </c>
      <c r="C21" s="32"/>
      <c r="D21" s="182"/>
      <c r="E21" s="182"/>
      <c r="F21" s="182"/>
      <c r="G21" s="183"/>
      <c r="H21" s="183"/>
      <c r="I21" s="374" t="s">
        <v>446</v>
      </c>
      <c r="J21"/>
    </row>
    <row r="22" spans="2:10" x14ac:dyDescent="0.35">
      <c r="B22" s="42" t="str">
        <f>IF('About Databook'!$A$15='About Databook'!$C$61,Toggle!A451,Toggle!Q451)</f>
        <v>Number of requests from local communities</v>
      </c>
      <c r="C22" s="54" t="str">
        <f>IF('About Databook'!$A$15='About Databook'!$C$61,Toggle!B451,Toggle!R451)</f>
        <v>unit</v>
      </c>
      <c r="D22" s="79" t="s">
        <v>214</v>
      </c>
      <c r="E22" s="79" t="s">
        <v>214</v>
      </c>
      <c r="F22" s="79" t="s">
        <v>214</v>
      </c>
      <c r="G22" s="79" t="s">
        <v>214</v>
      </c>
      <c r="H22" s="70">
        <v>124</v>
      </c>
      <c r="I22" s="70">
        <v>200</v>
      </c>
      <c r="J22" s="8"/>
    </row>
    <row r="23" spans="2:10" hidden="1" x14ac:dyDescent="0.35">
      <c r="B23" s="44" t="str">
        <f>IF('About Databook'!$A$15='About Databook'!$C$61,Toggle!A452,Toggle!Q452)</f>
        <v>Healthcare</v>
      </c>
      <c r="C23" s="54" t="str">
        <f>IF('About Databook'!$A$15='About Databook'!$C$61,Toggle!B452,Toggle!R452)</f>
        <v>unit</v>
      </c>
      <c r="D23" s="79" t="s">
        <v>214</v>
      </c>
      <c r="E23" s="79" t="s">
        <v>214</v>
      </c>
      <c r="F23" s="79" t="s">
        <v>214</v>
      </c>
      <c r="G23" s="79" t="s">
        <v>214</v>
      </c>
      <c r="H23" s="79" t="s">
        <v>214</v>
      </c>
      <c r="I23" s="79" t="s">
        <v>214</v>
      </c>
      <c r="J23" s="8"/>
    </row>
    <row r="24" spans="2:10" hidden="1" x14ac:dyDescent="0.35">
      <c r="B24" s="44" t="str">
        <f>IF('About Databook'!$A$15='About Databook'!$C$61,Toggle!A453,Toggle!Q453)</f>
        <v>Education</v>
      </c>
      <c r="C24" s="54" t="str">
        <f>IF('About Databook'!$A$15='About Databook'!$C$61,Toggle!B453,Toggle!R453)</f>
        <v>unit</v>
      </c>
      <c r="D24" s="79" t="s">
        <v>214</v>
      </c>
      <c r="E24" s="79" t="s">
        <v>214</v>
      </c>
      <c r="F24" s="79" t="s">
        <v>214</v>
      </c>
      <c r="G24" s="79" t="s">
        <v>214</v>
      </c>
      <c r="H24" s="79" t="s">
        <v>214</v>
      </c>
      <c r="I24" s="79" t="s">
        <v>214</v>
      </c>
      <c r="J24" s="8"/>
    </row>
    <row r="25" spans="2:10" hidden="1" x14ac:dyDescent="0.35">
      <c r="B25" s="44" t="str">
        <f>IF('About Databook'!$A$15='About Databook'!$C$61,Toggle!A454,Toggle!Q454)</f>
        <v>Charity</v>
      </c>
      <c r="C25" s="54" t="str">
        <f>IF('About Databook'!$A$15='About Databook'!$C$61,Toggle!B454,Toggle!R454)</f>
        <v>unit</v>
      </c>
      <c r="D25" s="79" t="s">
        <v>214</v>
      </c>
      <c r="E25" s="79" t="s">
        <v>214</v>
      </c>
      <c r="F25" s="79" t="s">
        <v>214</v>
      </c>
      <c r="G25" s="79" t="s">
        <v>214</v>
      </c>
      <c r="H25" s="79" t="s">
        <v>214</v>
      </c>
      <c r="I25" s="79" t="s">
        <v>214</v>
      </c>
      <c r="J25" s="8"/>
    </row>
    <row r="26" spans="2:10" hidden="1" x14ac:dyDescent="0.35">
      <c r="B26" s="44" t="str">
        <f>IF('About Databook'!$A$15='About Databook'!$C$61,Toggle!A455,Toggle!Q455)</f>
        <v>Social infrastructure of settlements</v>
      </c>
      <c r="C26" s="54" t="str">
        <f>IF('About Databook'!$A$15='About Databook'!$C$61,Toggle!B455,Toggle!R455)</f>
        <v>unit</v>
      </c>
      <c r="D26" s="79" t="s">
        <v>214</v>
      </c>
      <c r="E26" s="79" t="s">
        <v>214</v>
      </c>
      <c r="F26" s="79" t="s">
        <v>214</v>
      </c>
      <c r="G26" s="79" t="s">
        <v>214</v>
      </c>
      <c r="H26" s="79" t="s">
        <v>214</v>
      </c>
      <c r="I26" s="79" t="s">
        <v>214</v>
      </c>
    </row>
    <row r="27" spans="2:10" hidden="1" x14ac:dyDescent="0.35">
      <c r="B27" s="44" t="str">
        <f>IF('About Databook'!$A$15='About Databook'!$C$61,Toggle!A456,Toggle!Q456)</f>
        <v>Culture and Art</v>
      </c>
      <c r="C27" s="54" t="str">
        <f>IF('About Databook'!$A$15='About Databook'!$C$61,Toggle!B456,Toggle!R456)</f>
        <v>unit</v>
      </c>
      <c r="D27" s="79" t="s">
        <v>214</v>
      </c>
      <c r="E27" s="79" t="s">
        <v>214</v>
      </c>
      <c r="F27" s="79" t="s">
        <v>214</v>
      </c>
      <c r="G27" s="79" t="s">
        <v>214</v>
      </c>
      <c r="H27" s="79" t="s">
        <v>214</v>
      </c>
      <c r="I27" s="79" t="s">
        <v>214</v>
      </c>
      <c r="J27" s="5"/>
    </row>
    <row r="28" spans="2:10" hidden="1" x14ac:dyDescent="0.35">
      <c r="B28" s="44" t="str">
        <f>IF('About Databook'!$A$15='About Databook'!$C$61,Toggle!A457,Toggle!Q457)</f>
        <v>Sport</v>
      </c>
      <c r="C28" s="54" t="str">
        <f>IF('About Databook'!$A$15='About Databook'!$C$61,Toggle!B457,Toggle!R457)</f>
        <v>unit</v>
      </c>
      <c r="D28" s="79" t="s">
        <v>214</v>
      </c>
      <c r="E28" s="79" t="s">
        <v>214</v>
      </c>
      <c r="F28" s="79" t="s">
        <v>214</v>
      </c>
      <c r="G28" s="79" t="s">
        <v>214</v>
      </c>
      <c r="H28" s="79" t="s">
        <v>214</v>
      </c>
      <c r="I28" s="79" t="s">
        <v>214</v>
      </c>
      <c r="J28" s="8"/>
    </row>
    <row r="29" spans="2:10" hidden="1" x14ac:dyDescent="0.35">
      <c r="B29" s="44" t="str">
        <f>IF('About Databook'!$A$15='About Databook'!$C$61,Toggle!A458,Toggle!Q458)</f>
        <v>Employment</v>
      </c>
      <c r="C29" s="54" t="str">
        <f>IF('About Databook'!$A$15='About Databook'!$C$61,Toggle!B458,Toggle!R458)</f>
        <v>unit</v>
      </c>
      <c r="D29" s="79" t="s">
        <v>214</v>
      </c>
      <c r="E29" s="79" t="s">
        <v>214</v>
      </c>
      <c r="F29" s="79" t="s">
        <v>214</v>
      </c>
      <c r="G29" s="79" t="s">
        <v>214</v>
      </c>
      <c r="H29" s="79" t="s">
        <v>214</v>
      </c>
      <c r="I29" s="79" t="s">
        <v>214</v>
      </c>
      <c r="J29" s="8"/>
    </row>
    <row r="30" spans="2:10" hidden="1" x14ac:dyDescent="0.35">
      <c r="B30" s="44" t="str">
        <f>IF('About Databook'!$A$15='About Databook'!$C$61,Toggle!A459,Toggle!Q459)</f>
        <v>Environmental Education</v>
      </c>
      <c r="C30" s="54" t="str">
        <f>IF('About Databook'!$A$15='About Databook'!$C$61,Toggle!B459,Toggle!R459)</f>
        <v>unit</v>
      </c>
      <c r="D30" s="79" t="s">
        <v>214</v>
      </c>
      <c r="E30" s="79" t="s">
        <v>214</v>
      </c>
      <c r="F30" s="79" t="s">
        <v>214</v>
      </c>
      <c r="G30" s="79" t="s">
        <v>214</v>
      </c>
      <c r="H30" s="79" t="s">
        <v>214</v>
      </c>
      <c r="I30" s="79" t="s">
        <v>214</v>
      </c>
      <c r="J30" s="8"/>
    </row>
    <row r="31" spans="2:10" hidden="1" x14ac:dyDescent="0.35">
      <c r="B31" s="44" t="str">
        <f>IF('About Databook'!$A$15='About Databook'!$C$61,Toggle!A460,Toggle!Q460)</f>
        <v>Impact of enterprises on the environment</v>
      </c>
      <c r="C31" s="54" t="str">
        <f>IF('About Databook'!$A$15='About Databook'!$C$61,Toggle!B460,Toggle!R460)</f>
        <v>unit</v>
      </c>
      <c r="D31" s="79" t="s">
        <v>214</v>
      </c>
      <c r="E31" s="79" t="s">
        <v>214</v>
      </c>
      <c r="F31" s="79" t="s">
        <v>214</v>
      </c>
      <c r="G31" s="79" t="s">
        <v>214</v>
      </c>
      <c r="H31" s="79" t="s">
        <v>214</v>
      </c>
      <c r="I31" s="79" t="s">
        <v>214</v>
      </c>
    </row>
    <row r="32" spans="2:10" hidden="1" x14ac:dyDescent="0.35">
      <c r="B32" s="44" t="str">
        <f>IF('About Databook'!$A$15='About Databook'!$C$61,Toggle!A461,Toggle!Q461)</f>
        <v>Others</v>
      </c>
      <c r="C32" s="54" t="str">
        <f>IF('About Databook'!$A$15='About Databook'!$C$61,Toggle!B461,Toggle!R461)</f>
        <v>unit</v>
      </c>
      <c r="D32" s="79" t="s">
        <v>214</v>
      </c>
      <c r="E32" s="79" t="s">
        <v>214</v>
      </c>
      <c r="F32" s="79" t="s">
        <v>214</v>
      </c>
      <c r="G32" s="79" t="s">
        <v>214</v>
      </c>
      <c r="H32" s="79" t="s">
        <v>214</v>
      </c>
      <c r="I32" s="79" t="s">
        <v>214</v>
      </c>
      <c r="J32" s="5"/>
    </row>
    <row r="33" spans="2:10" x14ac:dyDescent="0.35">
      <c r="B33" s="44" t="str">
        <f>IF('About Databook'!$A$15='About Databook'!$C$61,Toggle!A462,Toggle!Q462)</f>
        <v>Percentage of requests that were answered</v>
      </c>
      <c r="C33" s="54" t="str">
        <f>IF('About Databook'!$A$15='About Databook'!$C$61,Toggle!B462,Toggle!R462)</f>
        <v>%</v>
      </c>
      <c r="D33" s="79" t="s">
        <v>214</v>
      </c>
      <c r="E33" s="79" t="s">
        <v>214</v>
      </c>
      <c r="F33" s="79" t="s">
        <v>214</v>
      </c>
      <c r="G33" s="79" t="s">
        <v>214</v>
      </c>
      <c r="H33" s="78">
        <v>1</v>
      </c>
      <c r="I33" s="78">
        <v>1</v>
      </c>
      <c r="J33" s="8"/>
    </row>
    <row r="34" spans="2:10" x14ac:dyDescent="0.35">
      <c r="B34" s="42" t="str">
        <f>IF('About Databook'!$A$15='About Databook'!$C$61,Toggle!A463,Toggle!Q463)</f>
        <v>Number of public hearings and meetings (3)</v>
      </c>
      <c r="C34" s="54" t="str">
        <f>IF('About Databook'!$A$15='About Databook'!$C$61,Toggle!B463,Toggle!R463)</f>
        <v>unit</v>
      </c>
      <c r="D34" s="70">
        <v>11</v>
      </c>
      <c r="E34" s="70">
        <v>8</v>
      </c>
      <c r="F34" s="70">
        <v>9</v>
      </c>
      <c r="G34" s="70">
        <v>15</v>
      </c>
      <c r="H34" s="70">
        <v>27</v>
      </c>
      <c r="I34" s="70">
        <v>15</v>
      </c>
      <c r="J34" s="8"/>
    </row>
    <row r="35" spans="2:10" x14ac:dyDescent="0.35">
      <c r="B35" s="44" t="str">
        <f>IF('About Databook'!$A$15='About Databook'!$C$61,Toggle!A464,Toggle!Q464)</f>
        <v>Proportion of assets on which public consultation takes place</v>
      </c>
      <c r="C35" s="100" t="str">
        <f>IF('About Databook'!$A$15='About Databook'!$C$61,Toggle!B464,Toggle!R464)</f>
        <v>%</v>
      </c>
      <c r="D35" s="161">
        <v>1</v>
      </c>
      <c r="E35" s="161">
        <v>1</v>
      </c>
      <c r="F35" s="161">
        <v>1</v>
      </c>
      <c r="G35" s="161">
        <v>1</v>
      </c>
      <c r="H35" s="161">
        <v>1</v>
      </c>
      <c r="I35" s="161">
        <v>1</v>
      </c>
      <c r="J35" s="5"/>
    </row>
    <row r="36" spans="2:10" x14ac:dyDescent="0.35">
      <c r="B36" s="42" t="str">
        <f>IF('About Databook'!$A$15='About Databook'!$C$61,Toggle!A465,Toggle!Q465)</f>
        <v>Total number of current production assets</v>
      </c>
      <c r="C36" s="100" t="str">
        <f>IF('About Databook'!$A$15='About Databook'!$C$61,Toggle!B465,Toggle!R465)</f>
        <v>unit</v>
      </c>
      <c r="D36" s="188">
        <v>2</v>
      </c>
      <c r="E36" s="188">
        <v>5</v>
      </c>
      <c r="F36" s="188">
        <v>5</v>
      </c>
      <c r="G36" s="188">
        <v>5</v>
      </c>
      <c r="H36" s="188">
        <v>5</v>
      </c>
      <c r="I36" s="188">
        <v>5</v>
      </c>
      <c r="J36" s="273"/>
    </row>
    <row r="37" spans="2:10" x14ac:dyDescent="0.35">
      <c r="B37" s="44" t="str">
        <f>IF('About Databook'!$A$15='About Databook'!$C$61,Toggle!A466,Toggle!Q466)</f>
        <v>Proportion of development projects in which public consultation takes place</v>
      </c>
      <c r="C37" s="100" t="str">
        <f>IF('About Databook'!$A$15='About Databook'!$C$61,Toggle!B466,Toggle!R466)</f>
        <v>%</v>
      </c>
      <c r="D37" s="161">
        <v>1</v>
      </c>
      <c r="E37" s="161">
        <v>1</v>
      </c>
      <c r="F37" s="161">
        <v>1</v>
      </c>
      <c r="G37" s="161">
        <v>1</v>
      </c>
      <c r="H37" s="161">
        <v>1</v>
      </c>
      <c r="I37" s="161">
        <v>1</v>
      </c>
      <c r="J37" s="5"/>
    </row>
    <row r="38" spans="2:10" x14ac:dyDescent="0.35">
      <c r="B38" s="44"/>
      <c r="J38" s="8"/>
    </row>
    <row r="39" spans="2:10" x14ac:dyDescent="0.35">
      <c r="B39" s="42" t="str">
        <f>IF('About Databook'!$A$15='About Databook'!$C$61,Toggle!A468,Toggle!Q468)</f>
        <v>Notes:</v>
      </c>
    </row>
    <row r="40" spans="2:10" x14ac:dyDescent="0.35">
      <c r="B40" s="85" t="str">
        <f>IF('About Databook'!$A$15='About Databook'!$C$61,Toggle!A469,Toggle!Q469)</f>
        <v>(1) 4.9 billion tenge was allocated to the victims of the floods in the North Kazakhstan region.</v>
      </c>
      <c r="J40" s="5"/>
    </row>
    <row r="41" spans="2:10" x14ac:dyDescent="0.35">
      <c r="B41" s="85" t="str">
        <f>IF('About Databook'!$A$15='About Databook'!$C$61,Toggle!A470,Toggle!Q470)</f>
        <v>(2) JSC "AK Altynalmas" is a member of the Association of Mining and Metallurgical Enterprises of Kazakhstan, the Association of Precious Metals Producers, and the National Chamber of Entrepreneurs "Atameken".</v>
      </c>
      <c r="J41" s="8"/>
    </row>
    <row r="42" spans="2:10" x14ac:dyDescent="0.35">
      <c r="B42" s="85" t="str">
        <f>IF('About Databook'!$A$15='About Databook'!$C$61,Toggle!A471,Toggle!Q471)</f>
        <v>(3) Hearings concerning social issues.</v>
      </c>
      <c r="J42" s="8"/>
    </row>
    <row r="43" spans="2:10" x14ac:dyDescent="0.35">
      <c r="J43" s="8"/>
    </row>
    <row r="44" spans="2:10" x14ac:dyDescent="0.35">
      <c r="J44" s="8"/>
    </row>
    <row r="45" spans="2:10" x14ac:dyDescent="0.35">
      <c r="J45" s="8"/>
    </row>
    <row r="46" spans="2:10" x14ac:dyDescent="0.35">
      <c r="J46" s="8"/>
    </row>
    <row r="47" spans="2:10" x14ac:dyDescent="0.35">
      <c r="J47" s="5"/>
    </row>
    <row r="48" spans="2:10" x14ac:dyDescent="0.35">
      <c r="J48" s="8"/>
    </row>
    <row r="49" spans="10:10" x14ac:dyDescent="0.35">
      <c r="J49" s="8"/>
    </row>
    <row r="50" spans="10:10" x14ac:dyDescent="0.35">
      <c r="J50" s="8"/>
    </row>
    <row r="51" spans="10:10" x14ac:dyDescent="0.35">
      <c r="J51" s="8"/>
    </row>
    <row r="57" spans="10:10" x14ac:dyDescent="0.35">
      <c r="J57" s="5"/>
    </row>
    <row r="58" spans="10:10" x14ac:dyDescent="0.35">
      <c r="J58" s="8"/>
    </row>
    <row r="59" spans="10:10" x14ac:dyDescent="0.35">
      <c r="J59" s="8"/>
    </row>
    <row r="61" spans="10:10" x14ac:dyDescent="0.35">
      <c r="J61" s="5"/>
    </row>
    <row r="62" spans="10:10" x14ac:dyDescent="0.35">
      <c r="J62" s="8"/>
    </row>
    <row r="63" spans="10:10" x14ac:dyDescent="0.35">
      <c r="J63" s="8"/>
    </row>
    <row r="64" spans="10:10" x14ac:dyDescent="0.35">
      <c r="J64" s="8"/>
    </row>
    <row r="66" spans="10:10" x14ac:dyDescent="0.35">
      <c r="J66" s="5"/>
    </row>
    <row r="67" spans="10:10" x14ac:dyDescent="0.35">
      <c r="J67" s="8"/>
    </row>
    <row r="68" spans="10:10" x14ac:dyDescent="0.35">
      <c r="J68" s="8"/>
    </row>
    <row r="69" spans="10:10" x14ac:dyDescent="0.35">
      <c r="J69" s="8"/>
    </row>
    <row r="70" spans="10:10" x14ac:dyDescent="0.35">
      <c r="J70" s="8"/>
    </row>
    <row r="71" spans="10:10" x14ac:dyDescent="0.35">
      <c r="J71" s="8"/>
    </row>
    <row r="72" spans="10:10" x14ac:dyDescent="0.35">
      <c r="J72" s="8"/>
    </row>
    <row r="73" spans="10:10" ht="14.5" customHeight="1" x14ac:dyDescent="0.35">
      <c r="J73" s="8"/>
    </row>
    <row r="74" spans="10:10" x14ac:dyDescent="0.35">
      <c r="J74" s="8"/>
    </row>
    <row r="75" spans="10:10" x14ac:dyDescent="0.35">
      <c r="J75" s="8"/>
    </row>
    <row r="76" spans="10:10" x14ac:dyDescent="0.35">
      <c r="J76" s="8"/>
    </row>
    <row r="77" spans="10:10" x14ac:dyDescent="0.35">
      <c r="J77" s="8"/>
    </row>
    <row r="78" spans="10:10" x14ac:dyDescent="0.35">
      <c r="J78" s="8"/>
    </row>
    <row r="79" spans="10:10" x14ac:dyDescent="0.35">
      <c r="J79" s="5"/>
    </row>
    <row r="80" spans="10:10" x14ac:dyDescent="0.35">
      <c r="J80" s="8"/>
    </row>
    <row r="88" spans="10:10" x14ac:dyDescent="0.35">
      <c r="J88" s="5"/>
    </row>
    <row r="89" spans="10:10" x14ac:dyDescent="0.35">
      <c r="J89" s="5"/>
    </row>
    <row r="90" spans="10:10" x14ac:dyDescent="0.35">
      <c r="J90" s="8"/>
    </row>
    <row r="91" spans="10:10" x14ac:dyDescent="0.35">
      <c r="J91" s="8"/>
    </row>
    <row r="92" spans="10:10" x14ac:dyDescent="0.35">
      <c r="J92" s="8"/>
    </row>
    <row r="93" spans="10:10" x14ac:dyDescent="0.35">
      <c r="J93" s="8"/>
    </row>
  </sheetData>
  <sheetProtection algorithmName="SHA-512" hashValue="F+YFnnCgJQdBwzjStq6gaaGlUW1mKwjMLFptPQNnolf2cgC530s3Gl5Qqm9VOGp7vqhahfFTv0+IBoRUvf4uBw==" saltValue="UlLESII0Tpe/BC4rQGqEAw==" spinCount="100000" sheet="1" objects="1" scenarios="1"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26FA4253F5B849A406DF369F9AAA65" ma:contentTypeVersion="19" ma:contentTypeDescription="Create a new document." ma:contentTypeScope="" ma:versionID="5c89438a45e61c6d0aa9bef16f7dde05">
  <xsd:schema xmlns:xsd="http://www.w3.org/2001/XMLSchema" xmlns:xs="http://www.w3.org/2001/XMLSchema" xmlns:p="http://schemas.microsoft.com/office/2006/metadata/properties" xmlns:ns1="http://schemas.microsoft.com/sharepoint/v3" xmlns:ns3="0d052a12-d31a-456f-a918-cfa9bdb11add" xmlns:ns4="e14469f3-e303-4699-9405-263cd63de368" targetNamespace="http://schemas.microsoft.com/office/2006/metadata/properties" ma:root="true" ma:fieldsID="6619187254d8ab45ecff8b7e9ca15198" ns1:_="" ns3:_="" ns4:_="">
    <xsd:import namespace="http://schemas.microsoft.com/sharepoint/v3"/>
    <xsd:import namespace="0d052a12-d31a-456f-a918-cfa9bdb11add"/>
    <xsd:import namespace="e14469f3-e303-4699-9405-263cd63de36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ServiceLocation" minOccurs="0"/>
                <xsd:element ref="ns4:_activity" minOccurs="0"/>
                <xsd:element ref="ns4:MediaServiceObjectDetectorVersions" minOccurs="0"/>
                <xsd:element ref="ns4:MediaServiceSystemTags" minOccurs="0"/>
                <xsd:element ref="ns4: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052a12-d31a-456f-a918-cfa9bdb11ad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4469f3-e303-4699-9405-263cd63de36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14469f3-e303-4699-9405-263cd63de368"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89EE8C3-28F1-4253-967D-D96E118E8F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d052a12-d31a-456f-a918-cfa9bdb11add"/>
    <ds:schemaRef ds:uri="e14469f3-e303-4699-9405-263cd63de3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330598-53BD-4A70-8E17-E25B71C713FD}">
  <ds:schemaRefs>
    <ds:schemaRef ds:uri="http://schemas.microsoft.com/sharepoint/v3/contenttype/forms"/>
  </ds:schemaRefs>
</ds:datastoreItem>
</file>

<file path=customXml/itemProps3.xml><?xml version="1.0" encoding="utf-8"?>
<ds:datastoreItem xmlns:ds="http://schemas.openxmlformats.org/officeDocument/2006/customXml" ds:itemID="{D59CB444-A7D9-4DDF-AA87-E64AD08B7D37}">
  <ds:schemaRefs>
    <ds:schemaRef ds:uri="http://purl.org/dc/dcmitype/"/>
    <ds:schemaRef ds:uri="http://schemas.openxmlformats.org/package/2006/metadata/core-propertie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http://schemas.microsoft.com/office/2006/metadata/properties"/>
    <ds:schemaRef ds:uri="e14469f3-e303-4699-9405-263cd63de368"/>
    <ds:schemaRef ds:uri="0d052a12-d31a-456f-a918-cfa9bdb11add"/>
    <ds:schemaRef ds:uri="http://schemas.microsoft.com/sharepoint/v3"/>
  </ds:schemaRefs>
</ds:datastoreItem>
</file>

<file path=docMetadata/LabelInfo.xml><?xml version="1.0" encoding="utf-8"?>
<clbl:labelList xmlns:clbl="http://schemas.microsoft.com/office/2020/mipLabelMetadata">
  <clbl:label id="{4da63898-82f0-44bf-9826-787d5058cd80}" enabled="0" method="" siteId="{4da63898-82f0-44bf-9826-787d5058cd8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About Databook</vt:lpstr>
      <vt:lpstr>Toggle</vt:lpstr>
      <vt:lpstr>External Assurance</vt:lpstr>
      <vt:lpstr>Environment</vt:lpstr>
      <vt:lpstr>Climate change and energy</vt:lpstr>
      <vt:lpstr>Safety</vt:lpstr>
      <vt:lpstr>Our people</vt:lpstr>
      <vt:lpstr>Socioeconomic development</vt:lpstr>
      <vt:lpstr>Communities</vt:lpstr>
      <vt:lpstr>Corporate governance and ethics</vt:lpstr>
      <vt:lpstr>Data across projects</vt:lpstr>
      <vt:lpstr>GRI</vt:lpstr>
      <vt:lpstr>SASB</vt:lpstr>
      <vt:lpstr>Reporting perimeter</vt:lpstr>
      <vt:lpstr>Material topics</vt:lpstr>
    </vt:vector>
  </TitlesOfParts>
  <Manager/>
  <Company>PolusGold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Чайчиц Александр Викторович (Aleksandrs Čaičics)</dc:creator>
  <cp:keywords/>
  <dc:description/>
  <cp:lastModifiedBy>Азат Қалыбай</cp:lastModifiedBy>
  <cp:revision/>
  <dcterms:created xsi:type="dcterms:W3CDTF">2020-02-26T15:20:43Z</dcterms:created>
  <dcterms:modified xsi:type="dcterms:W3CDTF">2025-05-28T09:23:12Z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0x0101003726FA4253F5B849A406DF369F9AAA65</vt:lpwstr>
  </property>
</Properties>
</file>